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Annexure A " sheetId="1" r:id="rId1"/>
    <sheet name="Annexure B " sheetId="2" r:id="rId2"/>
  </sheets>
  <definedNames/>
  <calcPr fullCalcOnLoad="1"/>
</workbook>
</file>

<file path=xl/sharedStrings.xml><?xml version="1.0" encoding="utf-8"?>
<sst xmlns="http://schemas.openxmlformats.org/spreadsheetml/2006/main" count="183" uniqueCount="75">
  <si>
    <t>Q1</t>
  </si>
  <si>
    <t>Q2</t>
  </si>
  <si>
    <t>Q3</t>
  </si>
  <si>
    <t>Q4</t>
  </si>
  <si>
    <t>Circle</t>
  </si>
  <si>
    <t>Andaman and Nicobar</t>
  </si>
  <si>
    <t>Andhra Pradesh</t>
  </si>
  <si>
    <t>ASSAM</t>
  </si>
  <si>
    <t>Bihar</t>
  </si>
  <si>
    <t>Chhattisgarh</t>
  </si>
  <si>
    <t>Chennai Telecom Dist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</si>
  <si>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</si>
  <si>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</si>
  <si>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</si>
  <si>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</si>
  <si>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</si>
  <si>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</si>
  <si>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</si>
  <si>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</si>
  <si>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</si>
  <si>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NORTH EAST-I</t>
  </si>
  <si>
    <t>NORTH EAST-II</t>
  </si>
  <si>
    <t>ORISSA</t>
  </si>
  <si>
    <t>Punjab</t>
  </si>
  <si>
    <t>Rajasthan</t>
  </si>
  <si>
    <t>Tamilnadu</t>
  </si>
  <si>
    <t>Uttar Pradesh (East)</t>
  </si>
  <si>
    <t>Uttar Pradesh (West)</t>
  </si>
  <si>
    <t>Uttaranchal</t>
  </si>
  <si>
    <t>WB</t>
  </si>
  <si>
    <t>TOTAL</t>
  </si>
  <si>
    <t xml:space="preserve">Annexure A </t>
  </si>
  <si>
    <t>USOF Broadband connections target for year 2011-12</t>
  </si>
  <si>
    <t>USOF PCs  target for year 2011-12</t>
  </si>
  <si>
    <t>USOF Kiosks   target for year 2011-12</t>
  </si>
  <si>
    <t>USOF Broadband connections Financial  target for year 2011-12</t>
  </si>
  <si>
    <t>USOF PCs Financial  target for year 2011-12</t>
  </si>
  <si>
    <t>USOF Kiosks Financial target for year 2011-12</t>
  </si>
  <si>
    <t>USOF connections and Financial targets for the Year 2011-12</t>
  </si>
  <si>
    <t xml:space="preserve">Revised Quarterly  USOF connection report </t>
  </si>
  <si>
    <t xml:space="preserve">S NO </t>
  </si>
  <si>
    <t>FY</t>
  </si>
  <si>
    <t>Quarter</t>
  </si>
  <si>
    <t xml:space="preserve">For USOF connections provided in the quarter </t>
  </si>
  <si>
    <t xml:space="preserve">For Computer/PC bundled in the quarter </t>
  </si>
  <si>
    <t xml:space="preserve">For BB Kiosk provided in the quarter </t>
  </si>
  <si>
    <t xml:space="preserve">Target </t>
  </si>
  <si>
    <t xml:space="preserve">Achievement </t>
  </si>
  <si>
    <t>2011-12</t>
  </si>
  <si>
    <t xml:space="preserve">Revised Quarterly  USOF Subsidy  report </t>
  </si>
  <si>
    <t xml:space="preserve">Subsidy claimed for USOF connections  in the  quarter </t>
  </si>
  <si>
    <t xml:space="preserve">Subsidy claimed for PC Bundled  in the quarter </t>
  </si>
  <si>
    <t xml:space="preserve">Subsidy claimed for BB Kiosks  in the quarter </t>
  </si>
  <si>
    <t xml:space="preserve">Subsidy Received  for USOF connections  in the last  quarter </t>
  </si>
  <si>
    <t xml:space="preserve">Subsidy Received  for PC Bundled  in the last quarter </t>
  </si>
  <si>
    <t xml:space="preserve">Subsidy  received  for BB Kiosks  in the last quarter </t>
  </si>
  <si>
    <t xml:space="preserve">Cumulative Subsidy claim received before last  quarter for USOF Connections </t>
  </si>
  <si>
    <t xml:space="preserve">Cumulative Subsidy claim received before last  quarter  for PC Bundled </t>
  </si>
  <si>
    <t xml:space="preserve">Cumulative Subsidy claim received before last  quarter  for BB Kiosks </t>
  </si>
  <si>
    <t xml:space="preserve">Subsidy target for the quarter  </t>
  </si>
  <si>
    <t>Actual claim of the quarter</t>
  </si>
  <si>
    <t xml:space="preserve">Month </t>
  </si>
  <si>
    <t>For USOF connections provided in the month</t>
  </si>
  <si>
    <t xml:space="preserve">For Computer/PC bundled in the month  </t>
  </si>
  <si>
    <t xml:space="preserve">For BB Kiosk provided in the month </t>
  </si>
  <si>
    <t xml:space="preserve">Annexure B </t>
  </si>
  <si>
    <t xml:space="preserve">New Monthly   report </t>
  </si>
  <si>
    <t xml:space="preserve">Existing Weekly report </t>
  </si>
  <si>
    <t xml:space="preserve">Circle Name </t>
  </si>
  <si>
    <t xml:space="preserve">Rural BB connection (Net) </t>
  </si>
  <si>
    <t xml:space="preserve">Computer provided        ( Net) </t>
  </si>
  <si>
    <t>BB Kiosks (Total)</t>
  </si>
  <si>
    <t xml:space="preserve"> Status at the end of week (A-B) </t>
  </si>
  <si>
    <t>Progress of reported week  (B) ……………….</t>
  </si>
  <si>
    <t xml:space="preserve"> Status as on date (A)  …………..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</si>
</sst>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3" xfId="0" applyNumberForma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25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3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selection activeCell="F4" sqref="F4:I4"/>
    </sheetView>
  </sheetViews>
  <sheetFormatPr defaultColWidth="9.140625" defaultRowHeight="15"/>
  <cols>
    <col min="1" max="1" width="26.140625" style="0" customWidth="1"/>
    <col min="2" max="2" width="23.28125" style="0" customWidth="1"/>
    <col min="3" max="3" width="17.421875" style="0" bestFit="1" customWidth="1"/>
    <col min="4" max="4" width="15.28125" style="0" bestFit="1" customWidth="1"/>
    <col min="5" max="5" width="21.28125" style="0" customWidth="1"/>
    <col min="6" max="6" width="15.00390625" style="0" customWidth="1"/>
    <col min="7" max="7" width="12.7109375" style="0" customWidth="1"/>
    <col min="8" max="8" width="13.421875" style="0" bestFit="1" customWidth="1"/>
    <col min="9" max="9" width="10.57421875" style="0" bestFit="1" customWidth="1"/>
    <col min="10" max="11" width="11.8515625" style="0" bestFit="1" customWidth="1"/>
    <col min="12" max="13" width="12.28125" style="0" bestFit="1" customWidth="1"/>
    <col min="14" max="14" width="12.421875" style="0" customWidth="1"/>
  </cols>
  <sheetData>
    <row r="1" ht="33.75" customHeight="1">
      <c r="A1" s="23" t="s">
        <v>31</v>
      </c>
    </row>
    <row r="2" spans="1:5" ht="49.5" customHeight="1">
      <c r="A2" s="47" t="s">
        <v>38</v>
      </c>
      <c r="B2" s="47"/>
      <c r="C2" s="47"/>
      <c r="D2" s="47"/>
      <c r="E2" s="47"/>
    </row>
    <row r="3" ht="15.75" thickBot="1">
      <c r="A3" s="33" t="s">
        <v>31</v>
      </c>
    </row>
    <row r="4" spans="2:13" ht="15">
      <c r="B4" s="48" t="s">
        <v>32</v>
      </c>
      <c r="C4" s="49"/>
      <c r="D4" s="49"/>
      <c r="E4" s="50"/>
      <c r="F4" s="48" t="s">
        <v>33</v>
      </c>
      <c r="G4" s="49"/>
      <c r="H4" s="49"/>
      <c r="I4" s="50"/>
      <c r="J4" s="48" t="s">
        <v>34</v>
      </c>
      <c r="K4" s="49"/>
      <c r="L4" s="49"/>
      <c r="M4" s="51"/>
    </row>
    <row r="5" spans="1:13" ht="15">
      <c r="A5" s="2" t="s">
        <v>4</v>
      </c>
      <c r="B5" s="3" t="s">
        <v>0</v>
      </c>
      <c r="C5" s="4" t="s">
        <v>1</v>
      </c>
      <c r="D5" s="4" t="s">
        <v>2</v>
      </c>
      <c r="E5" s="5" t="s">
        <v>3</v>
      </c>
      <c r="F5" s="3" t="s">
        <v>0</v>
      </c>
      <c r="G5" s="4" t="s">
        <v>1</v>
      </c>
      <c r="H5" s="4" t="s">
        <v>2</v>
      </c>
      <c r="I5" s="5" t="s">
        <v>3</v>
      </c>
      <c r="J5" s="3" t="s">
        <v>0</v>
      </c>
      <c r="K5" s="4" t="s">
        <v>1</v>
      </c>
      <c r="L5" s="4" t="s">
        <v>2</v>
      </c>
      <c r="M5" s="6" t="s">
        <v>3</v>
      </c>
    </row>
    <row r="6" spans="1:13" ht="15">
      <c r="A6" s="7" t="s">
        <v>5</v>
      </c>
      <c r="B6" s="8">
        <f>ROUND(#REF!/$F$51*$D$4/10,0)*10</f>
        <v>100</v>
      </c>
      <c r="C6" s="9">
        <f>ROUND(#REF!/$F$50*$E$4/10,0)*10</f>
        <v>140</v>
      </c>
      <c r="D6" s="9">
        <f>ROUND(#REF!/$F$51*$F$4/10,0)*10</f>
        <v>170</v>
      </c>
      <c r="E6" s="10">
        <v>190</v>
      </c>
      <c r="F6" s="11">
        <v>2</v>
      </c>
      <c r="G6" s="9">
        <v>2</v>
      </c>
      <c r="H6" s="9">
        <v>2</v>
      </c>
      <c r="I6" s="10">
        <v>2</v>
      </c>
      <c r="J6" s="8">
        <f>ROUND(#REF!/$H$50*$D$10/1,0)*1</f>
        <v>1</v>
      </c>
      <c r="K6" s="9">
        <f>ROUND(#REF!/$H$50*$E$10/1,0)*1</f>
        <v>1</v>
      </c>
      <c r="L6" s="9">
        <f>ROUND(#REF!/$H$50*$F$10,0)</f>
        <v>1</v>
      </c>
      <c r="M6" s="12">
        <f>ROUND(#REF!/$H$50*$G$10,0)</f>
        <v>2</v>
      </c>
    </row>
    <row r="7" spans="1:13" ht="15">
      <c r="A7" s="7" t="s">
        <v>6</v>
      </c>
      <c r="B7" s="8">
        <f>ROUND(#REF!/$F$51*$D$4/10,0)*10</f>
        <v>10970</v>
      </c>
      <c r="C7" s="9">
        <f>ROUND(#REF!/$F$50*$E$4/10,0)*10</f>
        <v>15360</v>
      </c>
      <c r="D7" s="9">
        <f>ROUND(#REF!/$F$51*$F$4/10,0)*10</f>
        <v>19010</v>
      </c>
      <c r="E7" s="10">
        <f>ROUND(#REF!/$F$50*$G$4/10,0)*10</f>
        <v>21950</v>
      </c>
      <c r="F7" s="11">
        <f>ROUND(#REF!/$G$50*$D$17/10,0)*10</f>
        <v>490</v>
      </c>
      <c r="G7" s="9">
        <f>ROUND(#REF!/$G$50*$E$17/10,0)*10</f>
        <v>560</v>
      </c>
      <c r="H7" s="9">
        <f>ROUND(#REF!/$G$50*$F$17/10,0)*10</f>
        <v>660</v>
      </c>
      <c r="I7" s="10">
        <f>ROUND(#REF!/$G$50*$G$17/10,0)*10</f>
        <v>730</v>
      </c>
      <c r="J7" s="8">
        <f>ROUND(#REF!/$H$50*$D$10/1,0)*1</f>
        <v>167</v>
      </c>
      <c r="K7" s="9">
        <f>ROUND(#REF!/$H$50*$E$10/1,0)*1</f>
        <v>222</v>
      </c>
      <c r="L7" s="9">
        <f>ROUND(#REF!/$H$50*$F$10,0)</f>
        <v>278</v>
      </c>
      <c r="M7" s="12">
        <f>ROUND(#REF!/$H$50*$G$10,0)</f>
        <v>333</v>
      </c>
    </row>
    <row r="8" spans="1:13" ht="15">
      <c r="A8" s="13" t="s">
        <v>7</v>
      </c>
      <c r="B8" s="8">
        <f>ROUND(#REF!/$F$51*$D$4/10,0)*10</f>
        <v>460</v>
      </c>
      <c r="C8" s="9">
        <v>600</v>
      </c>
      <c r="D8" s="9">
        <f>ROUND(#REF!/$F$51*$F$4/10,0)*10</f>
        <v>790</v>
      </c>
      <c r="E8" s="10">
        <v>1000</v>
      </c>
      <c r="F8" s="11">
        <f>ROUND(#REF!/$G$50*$D$17/10,0)*10</f>
        <v>20</v>
      </c>
      <c r="G8" s="9">
        <f>ROUND(#REF!/$G$50*$E$17/10,0)*10</f>
        <v>30</v>
      </c>
      <c r="H8" s="9">
        <f>ROUND(#REF!/$G$50*$F$17/10,0)*10</f>
        <v>30</v>
      </c>
      <c r="I8" s="10">
        <f>ROUND(#REF!/$G$50*$G$17/10,0)*10</f>
        <v>40</v>
      </c>
      <c r="J8" s="8">
        <f>ROUND(#REF!/$H$50*$D$10/1,0)*1</f>
        <v>20</v>
      </c>
      <c r="K8" s="9">
        <f>ROUND(#REF!/$H$50*$E$10/1,0)*1</f>
        <v>27</v>
      </c>
      <c r="L8" s="9">
        <f>ROUND(#REF!/$H$50*$F$10,0)</f>
        <v>33</v>
      </c>
      <c r="M8" s="12">
        <f>ROUND(#REF!/$H$50*$G$10,0)</f>
        <v>40</v>
      </c>
    </row>
    <row r="9" spans="1:13" ht="15">
      <c r="A9" s="13" t="s">
        <v>8</v>
      </c>
      <c r="B9" s="8">
        <f>ROUND(#REF!/$F$51*$D$4/10,0)*10</f>
        <v>750</v>
      </c>
      <c r="C9" s="9">
        <f>ROUND(#REF!/$F$50*$E$4/10,0)*10</f>
        <v>1050</v>
      </c>
      <c r="D9" s="9">
        <f>ROUND(#REF!/$F$51*$F$4/10,0)*10</f>
        <v>1300</v>
      </c>
      <c r="E9" s="10">
        <f>ROUND(#REF!/$F$50*$G$4/10,0)*10</f>
        <v>1500</v>
      </c>
      <c r="F9" s="11">
        <f>ROUND(#REF!/$G$50*$D$17/10,0)*10</f>
        <v>200</v>
      </c>
      <c r="G9" s="9">
        <f>ROUND(#REF!/$G$50*$E$17/10,0)*10</f>
        <v>230</v>
      </c>
      <c r="H9" s="9">
        <f>ROUND(#REF!/$G$50*$F$17/10,0)*10</f>
        <v>260</v>
      </c>
      <c r="I9" s="10">
        <f>ROUND(#REF!/$G$50*$G$17/10,0)*10</f>
        <v>290</v>
      </c>
      <c r="J9" s="8">
        <f>ROUND(#REF!/$H$50*$D$10/1,0)*1</f>
        <v>48</v>
      </c>
      <c r="K9" s="9">
        <f>ROUND(#REF!/$H$50*$E$10/1,0)*1</f>
        <v>64</v>
      </c>
      <c r="L9" s="9">
        <f>ROUND(#REF!/$H$50*$F$10,0)</f>
        <v>81</v>
      </c>
      <c r="M9" s="12">
        <f>ROUND(#REF!/$H$50*$G$10,0)</f>
        <v>97</v>
      </c>
    </row>
    <row r="10" spans="1:13" ht="15">
      <c r="A10" s="7" t="s">
        <v>9</v>
      </c>
      <c r="B10" s="8">
        <f>ROUND(#REF!/$F$51*$D$4/10,0)*10</f>
        <v>460</v>
      </c>
      <c r="C10" s="9">
        <v>600</v>
      </c>
      <c r="D10" s="9">
        <f>ROUND(#REF!/$F$51*$F$4/10,0)*10</f>
        <v>790</v>
      </c>
      <c r="E10" s="10">
        <f>ROUND(#REF!/$F$50*$G$4/10,0)*10</f>
        <v>910</v>
      </c>
      <c r="F10" s="11">
        <f>ROUND(#REF!/$G$50*$D$17/10,0)*10</f>
        <v>90</v>
      </c>
      <c r="G10" s="9">
        <f>ROUND(#REF!/$G$50*$E$17/10,0)*10</f>
        <v>110</v>
      </c>
      <c r="H10" s="9">
        <f>ROUND(#REF!/$G$50*$F$17/10,0)*10</f>
        <v>120</v>
      </c>
      <c r="I10" s="10">
        <f>ROUND(#REF!/$G$50*$G$17/10,0)*10</f>
        <v>140</v>
      </c>
      <c r="J10" s="8">
        <f>ROUND(#REF!/$H$50*$D$10/1,0)*1</f>
        <v>17</v>
      </c>
      <c r="K10" s="9">
        <f>ROUND(#REF!/$H$50*$E$10/1,0)*1</f>
        <v>22</v>
      </c>
      <c r="L10" s="9">
        <f>ROUND(#REF!/$H$50*$F$10,0)</f>
        <v>28</v>
      </c>
      <c r="M10" s="12">
        <f>ROUND(#REF!/$H$50*$G$10,0)</f>
        <v>33</v>
      </c>
    </row>
    <row r="11" spans="1:13" ht="15">
      <c r="A11" s="7" t="s">
        <v>10</v>
      </c>
      <c r="B11" s="8">
        <f>ROUND(#REF!/$F$51*$D$4/10,0)*10</f>
        <v>950</v>
      </c>
      <c r="C11" s="9">
        <f>ROUND(#REF!/$F$50*$E$4/10,0)*10</f>
        <v>1320</v>
      </c>
      <c r="D11" s="9">
        <f>ROUND(#REF!/$F$51*$F$4/10,0)*10</f>
        <v>1640</v>
      </c>
      <c r="E11" s="10">
        <f>ROUND(#REF!/$F$50*$G$4/10,0)*10</f>
        <v>1890</v>
      </c>
      <c r="F11" s="11">
        <f>ROUND(#REF!/$G$50*$D$17/10,0)*10</f>
        <v>110</v>
      </c>
      <c r="G11" s="9">
        <f>ROUND(#REF!/$G$50*$E$17/10,0)*10</f>
        <v>130</v>
      </c>
      <c r="H11" s="9">
        <f>ROUND(#REF!/$G$50*$F$17/10,0)*10</f>
        <v>150</v>
      </c>
      <c r="I11" s="10">
        <f>ROUND(#REF!/$G$50*$G$17/10,0)*10</f>
        <v>170</v>
      </c>
      <c r="J11" s="8">
        <f>ROUND(#REF!/$H$50*$D$10/1,0)*1</f>
        <v>10</v>
      </c>
      <c r="K11" s="9">
        <f>ROUND(#REF!/$H$50*$E$10/1,0)*1</f>
        <v>13</v>
      </c>
      <c r="L11" s="9">
        <f>ROUND(#REF!/$H$50*$F$10,0)</f>
        <v>17</v>
      </c>
      <c r="M11" s="12">
        <f>ROUND(#REF!/$H$50*$G$10,0)</f>
        <v>20</v>
      </c>
    </row>
    <row r="12" spans="1:13" ht="15">
      <c r="A12" s="7" t="s">
        <v>11</v>
      </c>
      <c r="B12" s="8">
        <f>ROUND(#REF!/$F$51*$D$4/10,0)*10</f>
        <v>7660</v>
      </c>
      <c r="C12" s="9">
        <f>ROUND(#REF!/$F$50*$E$4/10,0)*10</f>
        <v>10730</v>
      </c>
      <c r="D12" s="9">
        <f>ROUND(#REF!/$F$51*$F$4/10,0)*10</f>
        <v>13270</v>
      </c>
      <c r="E12" s="10">
        <f>ROUND(#REF!/$F$50*$G$4/10,0)*10</f>
        <v>15330</v>
      </c>
      <c r="F12" s="11">
        <f>ROUND(#REF!/$G$50*$D$17/10,0)*10</f>
        <v>300</v>
      </c>
      <c r="G12" s="9">
        <f>ROUND(#REF!/$G$50*$E$17/10,0)*10</f>
        <v>350</v>
      </c>
      <c r="H12" s="9">
        <f>ROUND(#REF!/$G$50*$F$17/10,0)*10</f>
        <v>410</v>
      </c>
      <c r="I12" s="10">
        <f>ROUND(#REF!/$G$50*$G$17/10,0)*10</f>
        <v>450</v>
      </c>
      <c r="J12" s="8">
        <f>ROUND(#REF!/$H$50*$D$10/1,0)*1</f>
        <v>82</v>
      </c>
      <c r="K12" s="9">
        <f>ROUND(#REF!/$H$50*$E$10/1,0)*1</f>
        <v>109</v>
      </c>
      <c r="L12" s="9">
        <f>ROUND(#REF!/$H$50*$F$10,0)</f>
        <v>136</v>
      </c>
      <c r="M12" s="12">
        <f>ROUND(#REF!/$H$50*$G$10,0)</f>
        <v>163</v>
      </c>
    </row>
    <row r="13" spans="1:13" ht="15">
      <c r="A13" s="7" t="s">
        <v>12</v>
      </c>
      <c r="B13" s="8">
        <f>ROUND(#REF!/$F$51*$D$4/10,0)*10</f>
        <v>3190</v>
      </c>
      <c r="C13" s="9">
        <f>ROUND(#REF!/$F$50*$E$4/10,0)*10</f>
        <v>4470</v>
      </c>
      <c r="D13" s="9">
        <f>ROUND(#REF!/$F$51*$F$4/10,0)*10</f>
        <v>5540</v>
      </c>
      <c r="E13" s="10">
        <f>ROUND(#REF!/$F$50*$G$4/10,0)*10</f>
        <v>6390</v>
      </c>
      <c r="F13" s="11">
        <f>ROUND(#REF!/$G$50*$D$17/10,0)*10</f>
        <v>1290</v>
      </c>
      <c r="G13" s="9">
        <f>ROUND(#REF!/$G$50*$E$17/10,0)*10</f>
        <v>1480</v>
      </c>
      <c r="H13" s="9">
        <f>ROUND(#REF!/$G$50*$F$17/10,0)*10</f>
        <v>1740</v>
      </c>
      <c r="I13" s="10">
        <f>ROUND(#REF!/$G$50*$G$17/10,0)*10</f>
        <v>1930</v>
      </c>
      <c r="J13" s="8">
        <f>ROUND(#REF!/$H$50*$D$10/1,0)*1</f>
        <v>43</v>
      </c>
      <c r="K13" s="9">
        <f>ROUND(#REF!/$H$50*$E$10/1,0)*1</f>
        <v>58</v>
      </c>
      <c r="L13" s="9">
        <f>ROUND(#REF!/$H$50*$F$10,0)</f>
        <v>72</v>
      </c>
      <c r="M13" s="12">
        <f>ROUND(#REF!/$H$50*$G$10,0)</f>
        <v>87</v>
      </c>
    </row>
    <row r="14" spans="1:13" ht="15">
      <c r="A14" s="7" t="s">
        <v>13</v>
      </c>
      <c r="B14" s="8">
        <f>ROUND(#REF!/$F$51*$D$4/10,0)*10</f>
        <v>2040</v>
      </c>
      <c r="C14" s="9">
        <f>ROUND(#REF!/$F$50*$E$4/10,0)*10</f>
        <v>2850</v>
      </c>
      <c r="D14" s="9">
        <f>ROUND(#REF!/$F$51*$F$4/10,0)*10</f>
        <v>3530</v>
      </c>
      <c r="E14" s="10">
        <f>ROUND(#REF!/$F$50*$G$4/10,0)*10</f>
        <v>4080</v>
      </c>
      <c r="F14" s="11">
        <f>ROUND(#REF!/$G$50*$D$17/10,0)*10</f>
        <v>1050</v>
      </c>
      <c r="G14" s="9">
        <f>ROUND(#REF!/$G$50*$E$17/10,0)*10</f>
        <v>1210</v>
      </c>
      <c r="H14" s="9">
        <f>ROUND(#REF!/$G$50*$F$17/10,0)*10</f>
        <v>1410</v>
      </c>
      <c r="I14" s="10">
        <f>ROUND(#REF!/$G$50*$G$17/10,0)*10</f>
        <v>1570</v>
      </c>
      <c r="J14" s="8">
        <f>ROUND(#REF!/$H$50*$D$10/1,0)*1</f>
        <v>25</v>
      </c>
      <c r="K14" s="9">
        <f>ROUND(#REF!/$H$50*$E$10/1,0)*1</f>
        <v>33</v>
      </c>
      <c r="L14" s="9">
        <f>ROUND(#REF!/$H$50*$F$10,0)</f>
        <v>42</v>
      </c>
      <c r="M14" s="12">
        <f>ROUND(#REF!/$H$50*$G$10,0)</f>
        <v>50</v>
      </c>
    </row>
    <row r="15" spans="1:13" ht="15">
      <c r="A15" s="7" t="s">
        <v>14</v>
      </c>
      <c r="B15" s="8">
        <f>ROUND(#REF!/$F$51*$D$4/10,0)*10</f>
        <v>200</v>
      </c>
      <c r="C15" s="9">
        <f>ROUND(#REF!/$F$50*$E$4/10,0)*10</f>
        <v>270</v>
      </c>
      <c r="D15" s="9">
        <f>ROUND(#REF!/$F$51*$F$4/10,0)*10</f>
        <v>340</v>
      </c>
      <c r="E15" s="10">
        <v>420</v>
      </c>
      <c r="F15" s="11">
        <f>ROUND(#REF!/$G$50*$D$17/10,0)*10</f>
        <v>10</v>
      </c>
      <c r="G15" s="9">
        <f>ROUND(#REF!/$G$50*$E$17/10,0)*10</f>
        <v>10</v>
      </c>
      <c r="H15" s="9">
        <f>ROUND(#REF!/$G$50*$F$17/10,0)*10</f>
        <v>10</v>
      </c>
      <c r="I15" s="10">
        <f>ROUND(#REF!/$G$50*$G$17/10,0)*10</f>
        <v>10</v>
      </c>
      <c r="J15" s="8">
        <f>ROUND(#REF!/$H$50*$D$10/1,0)*1</f>
        <v>1</v>
      </c>
      <c r="K15" s="9">
        <f>ROUND(#REF!/$H$50*$E$10/1,0)*1</f>
        <v>1</v>
      </c>
      <c r="L15" s="9">
        <f>ROUND(#REF!/$H$50*$F$10,0)</f>
        <v>1</v>
      </c>
      <c r="M15" s="12">
        <f>ROUND(#REF!/$H$50*$G$10,0)</f>
        <v>2</v>
      </c>
    </row>
    <row r="16" spans="1:13" ht="15">
      <c r="A16" s="13" t="s">
        <v>15</v>
      </c>
      <c r="B16" s="8">
        <f>ROUND(#REF!/$F$51*$D$4/10,0)*10</f>
        <v>410</v>
      </c>
      <c r="C16" s="9">
        <f>ROUND(#REF!/$F$50*$E$4/10,0)*10</f>
        <v>570</v>
      </c>
      <c r="D16" s="9">
        <f>ROUND(#REF!/$F$51*$F$4/10,0)*10</f>
        <v>710</v>
      </c>
      <c r="E16" s="10">
        <f>ROUND(#REF!/$F$50*$G$4/10,0)*10</f>
        <v>820</v>
      </c>
      <c r="F16" s="11">
        <f>ROUND(#REF!/$G$50*$D$17/10,0)*10</f>
        <v>10</v>
      </c>
      <c r="G16" s="9">
        <f>ROUND(#REF!/$G$50*$E$17/10,0)*10</f>
        <v>20</v>
      </c>
      <c r="H16" s="9">
        <f>ROUND(#REF!/$G$50*$F$17/10,0)*10</f>
        <v>20</v>
      </c>
      <c r="I16" s="10">
        <f>ROUND(#REF!/$G$50*$G$17/10,0)*10</f>
        <v>20</v>
      </c>
      <c r="J16" s="8">
        <f>ROUND(#REF!/$H$50*$D$10/1,0)*1</f>
        <v>22</v>
      </c>
      <c r="K16" s="9">
        <f>ROUND(#REF!/$H$50*$E$10/1,0)*1</f>
        <v>29</v>
      </c>
      <c r="L16" s="9">
        <f>ROUND(#REF!/$H$50*$F$10,0)</f>
        <v>36</v>
      </c>
      <c r="M16" s="12">
        <f>ROUND(#REF!/$H$50*$G$10,0)</f>
        <v>43</v>
      </c>
    </row>
    <row r="17" spans="1:13" ht="15">
      <c r="A17" s="7" t="s">
        <v>16</v>
      </c>
      <c r="B17" s="8">
        <f>ROUND(#REF!/$F$51*$D$4/10,0)*10</f>
        <v>6310</v>
      </c>
      <c r="C17" s="9">
        <f>ROUND(#REF!/$F$50*$E$4/10,0)*10</f>
        <v>8830</v>
      </c>
      <c r="D17" s="9">
        <f>ROUND(#REF!/$F$51*$F$4/10,0)*10</f>
        <v>10930</v>
      </c>
      <c r="E17" s="10">
        <f>ROUND(#REF!/$F$50*$G$4/10,0)*10</f>
        <v>12620</v>
      </c>
      <c r="F17" s="11">
        <v>780</v>
      </c>
      <c r="G17" s="9">
        <f>ROUND(#REF!/$G$50*$E$17/10,0)*10</f>
        <v>900</v>
      </c>
      <c r="H17" s="9">
        <f>ROUND(#REF!/$G$50*$F$17/10,0)*10</f>
        <v>1060</v>
      </c>
      <c r="I17" s="10">
        <f>ROUND(#REF!/$G$50*$G$17/10,0)*10</f>
        <v>1180</v>
      </c>
      <c r="J17" s="8">
        <f>ROUND(#REF!/$H$50*$D$10/1,0)*1</f>
        <v>135</v>
      </c>
      <c r="K17" s="9">
        <f>ROUND(#REF!/$H$50*$E$10/1,0)*1</f>
        <v>180</v>
      </c>
      <c r="L17" s="9">
        <f>ROUND(#REF!/$H$50*$F$10,0)</f>
        <v>225</v>
      </c>
      <c r="M17" s="12">
        <f>ROUND(#REF!/$H$50*$G$10,0)</f>
        <v>270</v>
      </c>
    </row>
    <row r="18" spans="1:13" ht="15">
      <c r="A18" s="7" t="s">
        <v>17</v>
      </c>
      <c r="B18" s="8">
        <f>ROUND(#REF!/$F$51*$D$4/10,0)*10</f>
        <v>5900</v>
      </c>
      <c r="C18" s="9">
        <f>ROUND(#REF!/$F$50*$E$4/10,0)*10</f>
        <v>8260</v>
      </c>
      <c r="D18" s="9">
        <f>ROUND(#REF!/$F$51*$F$4/10,0)*10</f>
        <v>10220</v>
      </c>
      <c r="E18" s="10">
        <f>ROUND(#REF!/$F$50*$G$4/10,0)*10</f>
        <v>11800</v>
      </c>
      <c r="F18" s="11">
        <f>ROUND(#REF!/$G$50*$D$17/10,0)*10</f>
        <v>590</v>
      </c>
      <c r="G18" s="9">
        <f>ROUND(#REF!/$G$50*$E$17/10,0)*10</f>
        <v>680</v>
      </c>
      <c r="H18" s="9">
        <f>ROUND(#REF!/$G$50*$F$17/10,0)*10</f>
        <v>790</v>
      </c>
      <c r="I18" s="10">
        <f>ROUND(#REF!/$G$50*$G$17/10,0)*10</f>
        <v>880</v>
      </c>
      <c r="J18" s="8">
        <f>ROUND(#REF!/$H$50*$D$10/1,0)*1</f>
        <v>63</v>
      </c>
      <c r="K18" s="9">
        <f>ROUND(#REF!/$H$50*$E$10/1,0)*1</f>
        <v>84</v>
      </c>
      <c r="L18" s="9">
        <f>ROUND(#REF!/$H$50*$F$10,0)</f>
        <v>106</v>
      </c>
      <c r="M18" s="12">
        <f>ROUND(#REF!/$H$50*$G$10,0)</f>
        <v>127</v>
      </c>
    </row>
    <row r="19" spans="1:13" ht="15">
      <c r="A19" s="7" t="s">
        <v>18</v>
      </c>
      <c r="B19" s="8">
        <f>ROUND(#REF!/$F$51*$D$4/10,0)*10</f>
        <v>1140</v>
      </c>
      <c r="C19" s="9">
        <f>ROUND(#REF!/$F$50*$E$4/10,0)*10</f>
        <v>1600</v>
      </c>
      <c r="D19" s="9">
        <f>ROUND(#REF!/$F$51*$F$4/10,0)*10</f>
        <v>1980</v>
      </c>
      <c r="E19" s="10">
        <f>ROUND(#REF!/$F$50*$G$4/10,0)*10</f>
        <v>2280</v>
      </c>
      <c r="F19" s="11">
        <f>ROUND(#REF!/$G$50*$D$17/10,0)*10</f>
        <v>430</v>
      </c>
      <c r="G19" s="9">
        <f>ROUND(#REF!/$G$50*$E$17/10,0)*10</f>
        <v>500</v>
      </c>
      <c r="H19" s="9">
        <f>ROUND(#REF!/$G$50*$F$17/10,0)*10</f>
        <v>580</v>
      </c>
      <c r="I19" s="10">
        <f>ROUND(#REF!/$G$50*$G$17/10,0)*10</f>
        <v>650</v>
      </c>
      <c r="J19" s="8">
        <f>ROUND(#REF!/$H$50*$D$10/1,0)*1</f>
        <v>133</v>
      </c>
      <c r="K19" s="9">
        <f>ROUND(#REF!/$H$50*$E$10/1,0)*1</f>
        <v>178</v>
      </c>
      <c r="L19" s="9">
        <f>ROUND(#REF!/$H$50*$F$10,0)</f>
        <v>222</v>
      </c>
      <c r="M19" s="12">
        <f>ROUND(#REF!/$H$50*$G$10,0)</f>
        <v>267</v>
      </c>
    </row>
    <row r="20" spans="1:13" ht="15">
      <c r="A20" s="7" t="s">
        <v>19</v>
      </c>
      <c r="B20" s="8">
        <f>ROUND(#REF!/$F$51*$D$4/10,0)*10</f>
        <v>10200</v>
      </c>
      <c r="C20" s="9">
        <f>ROUND(#REF!/$F$50*$E$4/10,0)*10</f>
        <v>14290</v>
      </c>
      <c r="D20" s="9">
        <f>ROUND(#REF!/$F$51*$F$4/10,0)*10</f>
        <v>17680</v>
      </c>
      <c r="E20" s="10">
        <f>ROUND(#REF!/$F$50*$G$4/10,0)*10</f>
        <v>20410</v>
      </c>
      <c r="F20" s="11">
        <f>ROUND(#REF!/$G$50*$D$17/10,0)*10</f>
        <v>420</v>
      </c>
      <c r="G20" s="9">
        <f>ROUND(#REF!/$G$50*$E$17/10,0)*10</f>
        <v>480</v>
      </c>
      <c r="H20" s="9">
        <f>ROUND(#REF!/$G$50*$F$17/10,0)*10</f>
        <v>560</v>
      </c>
      <c r="I20" s="10">
        <f>ROUND(#REF!/$G$50*$G$17/10,0)*10</f>
        <v>630</v>
      </c>
      <c r="J20" s="8">
        <f>ROUND(#REF!/$H$50*$D$10/1,0)*1</f>
        <v>38</v>
      </c>
      <c r="K20" s="9">
        <f>ROUND(#REF!/$H$50*$E$10/1,0)*1</f>
        <v>51</v>
      </c>
      <c r="L20" s="9">
        <f>ROUND(#REF!/$H$50*$F$10,0)</f>
        <v>64</v>
      </c>
      <c r="M20" s="12">
        <f>ROUND(#REF!/$H$50*$G$10,0)</f>
        <v>77</v>
      </c>
    </row>
    <row r="21" spans="1:13" ht="15">
      <c r="A21" s="13" t="s">
        <v>20</v>
      </c>
      <c r="B21" s="8">
        <f>ROUND(#REF!/$F$51*$D$4/10,0)*10</f>
        <v>180</v>
      </c>
      <c r="C21" s="9">
        <f>ROUND(#REF!/$F$50*$E$4/10,0)*10</f>
        <v>250</v>
      </c>
      <c r="D21" s="9">
        <f>ROUND(#REF!/$F$51*$F$4/10,0)*10</f>
        <v>310</v>
      </c>
      <c r="E21" s="10">
        <v>400</v>
      </c>
      <c r="F21" s="11">
        <v>2</v>
      </c>
      <c r="G21" s="9">
        <v>2</v>
      </c>
      <c r="H21" s="9">
        <v>2</v>
      </c>
      <c r="I21" s="10">
        <v>2</v>
      </c>
      <c r="J21" s="8">
        <f>ROUND(#REF!/$H$50*$D$10/1,0)*1</f>
        <v>5</v>
      </c>
      <c r="K21" s="9">
        <f>ROUND(#REF!/$H$50*$E$10/1,0)*1</f>
        <v>7</v>
      </c>
      <c r="L21" s="9">
        <f>ROUND(#REF!/$H$50*$F$10,0)</f>
        <v>8</v>
      </c>
      <c r="M21" s="12">
        <f>ROUND(#REF!/$H$50*$G$10,0)</f>
        <v>10</v>
      </c>
    </row>
    <row r="22" spans="1:13" ht="15">
      <c r="A22" s="13" t="s">
        <v>21</v>
      </c>
      <c r="B22" s="8">
        <f>ROUND(#REF!/$F$51*$D$4/10,0)*10</f>
        <v>100</v>
      </c>
      <c r="C22" s="9">
        <f>ROUND(#REF!/$F$50*$E$4/10,0)*10</f>
        <v>140</v>
      </c>
      <c r="D22" s="9">
        <f>ROUND(#REF!/$F$51*$F$4/10,0)*10</f>
        <v>170</v>
      </c>
      <c r="E22" s="10">
        <v>200</v>
      </c>
      <c r="F22" s="11">
        <v>2</v>
      </c>
      <c r="G22" s="9">
        <v>2</v>
      </c>
      <c r="H22" s="9">
        <v>2</v>
      </c>
      <c r="I22" s="10">
        <v>2</v>
      </c>
      <c r="J22" s="8">
        <f>ROUND(#REF!/$H$50*$D$10/1,0)*1</f>
        <v>1</v>
      </c>
      <c r="K22" s="9">
        <f>ROUND(#REF!/$H$50*$E$10/1,0)*1</f>
        <v>1</v>
      </c>
      <c r="L22" s="9">
        <f>ROUND(#REF!/$H$50*$F$10,0)</f>
        <v>1</v>
      </c>
      <c r="M22" s="12">
        <f>ROUND(#REF!/$H$50*$G$10,0)</f>
        <v>2</v>
      </c>
    </row>
    <row r="23" spans="1:13" ht="15">
      <c r="A23" s="13" t="s">
        <v>22</v>
      </c>
      <c r="B23" s="8">
        <f>ROUND(#REF!/$F$51*$D$4/10,0)*10</f>
        <v>1300</v>
      </c>
      <c r="C23" s="9">
        <f>ROUND(#REF!/$F$50*$E$4/10,0)*10</f>
        <v>1830</v>
      </c>
      <c r="D23" s="9">
        <f>ROUND(#REF!/$F$51*$F$4/10,0)*10</f>
        <v>2260</v>
      </c>
      <c r="E23" s="10">
        <f>ROUND(#REF!/$F$50*$G$4/10,0)*10</f>
        <v>2610</v>
      </c>
      <c r="F23" s="11">
        <f>ROUND(#REF!/$G$50*$D$17/10,0)*10</f>
        <v>280</v>
      </c>
      <c r="G23" s="9">
        <f>ROUND(#REF!/$G$50*$E$17/10,0)*10</f>
        <v>320</v>
      </c>
      <c r="H23" s="9">
        <f>ROUND(#REF!/$G$50*$F$17/10,0)*10</f>
        <v>380</v>
      </c>
      <c r="I23" s="10">
        <f>ROUND(#REF!/$G$50*$G$17/10,0)*10</f>
        <v>420</v>
      </c>
      <c r="J23" s="8">
        <f>ROUND(#REF!/$H$50*$D$10/1,0)*1</f>
        <v>63</v>
      </c>
      <c r="K23" s="9">
        <f>ROUND(#REF!/$H$50*$E$10/1,0)*1</f>
        <v>84</v>
      </c>
      <c r="L23" s="9">
        <f>ROUND(#REF!/$H$50*$F$10,0)</f>
        <v>106</v>
      </c>
      <c r="M23" s="12">
        <f>ROUND(#REF!/$H$50*$G$10,0)</f>
        <v>127</v>
      </c>
    </row>
    <row r="24" spans="1:13" ht="15">
      <c r="A24" s="7" t="s">
        <v>23</v>
      </c>
      <c r="B24" s="8">
        <f>ROUND(#REF!/$F$51*$D$4/10,0)*10</f>
        <v>7560</v>
      </c>
      <c r="C24" s="9">
        <f>ROUND(#REF!/$F$50*$E$4/10,0)*10</f>
        <v>10590</v>
      </c>
      <c r="D24" s="9">
        <f>ROUND(#REF!/$F$51*$F$4/10,0)*10</f>
        <v>13100</v>
      </c>
      <c r="E24" s="10">
        <f>ROUND(#REF!/$F$50*$G$4/10,0)*10</f>
        <v>15130</v>
      </c>
      <c r="F24" s="11">
        <f>ROUND(#REF!/$G$50*$D$17/10,0)*10</f>
        <v>520</v>
      </c>
      <c r="G24" s="9">
        <f>ROUND(#REF!/$G$50*$E$17/10,0)*10</f>
        <v>600</v>
      </c>
      <c r="H24" s="9">
        <f>ROUND(#REF!/$G$50*$F$17/10,0)*10</f>
        <v>700</v>
      </c>
      <c r="I24" s="10">
        <f>ROUND(#REF!/$G$50*$G$17/10,0)*10</f>
        <v>780</v>
      </c>
      <c r="J24" s="8">
        <f>ROUND(#REF!/$H$50*$D$10/1,0)*1</f>
        <v>67</v>
      </c>
      <c r="K24" s="9">
        <f>ROUND(#REF!/$H$50*$E$10/1,0)*1</f>
        <v>89</v>
      </c>
      <c r="L24" s="9">
        <f>ROUND(#REF!/$H$50*$F$10,0)</f>
        <v>111</v>
      </c>
      <c r="M24" s="12">
        <f>ROUND(#REF!/$H$50*$G$10,0)</f>
        <v>133</v>
      </c>
    </row>
    <row r="25" spans="1:13" ht="15">
      <c r="A25" s="7" t="s">
        <v>24</v>
      </c>
      <c r="B25" s="8">
        <f>ROUND(#REF!/$F$51*$D$4/10,0)*10</f>
        <v>3750</v>
      </c>
      <c r="C25" s="9">
        <v>5000</v>
      </c>
      <c r="D25" s="9">
        <f>ROUND(#REF!/$F$51*$F$4/10,0)*10</f>
        <v>6500</v>
      </c>
      <c r="E25" s="10">
        <f>ROUND(#REF!/$F$50*$G$4/10,0)*10</f>
        <v>7500</v>
      </c>
      <c r="F25" s="11">
        <f>ROUND(#REF!/$G$50*$D$17/10,0)*10</f>
        <v>450</v>
      </c>
      <c r="G25" s="9">
        <f>ROUND(#REF!/$G$50*$E$17/10,0)*10</f>
        <v>520</v>
      </c>
      <c r="H25" s="9">
        <f>ROUND(#REF!/$G$50*$F$17/10,0)*10</f>
        <v>600</v>
      </c>
      <c r="I25" s="10">
        <f>ROUND(#REF!/$G$50*$G$17/10,0)*10</f>
        <v>670</v>
      </c>
      <c r="J25" s="8">
        <f>ROUND(#REF!/$H$50*$D$10/1,0)*1</f>
        <v>263</v>
      </c>
      <c r="K25" s="9">
        <f>ROUND(#REF!/$H$50*$E$10/1,0)*1</f>
        <v>350</v>
      </c>
      <c r="L25" s="9">
        <f>ROUND(#REF!/$H$50*$F$10,0)</f>
        <v>438</v>
      </c>
      <c r="M25" s="12">
        <f>ROUND(#REF!/$H$50*$G$10,0)</f>
        <v>525</v>
      </c>
    </row>
    <row r="26" spans="1:13" ht="15">
      <c r="A26" s="7" t="s">
        <v>25</v>
      </c>
      <c r="B26" s="8">
        <f>ROUND(#REF!/$F$51*$D$4/10,0)*10</f>
        <v>4900</v>
      </c>
      <c r="C26" s="9">
        <v>6500</v>
      </c>
      <c r="D26" s="9">
        <f>ROUND(#REF!/$F$51*$F$4/10,0)*10</f>
        <v>8500</v>
      </c>
      <c r="E26" s="10">
        <f>ROUND(#REF!/$F$50*$G$4/10,0)*10</f>
        <v>9820</v>
      </c>
      <c r="F26" s="11">
        <f>ROUND(#REF!/$G$50*$D$17/10,0)*10</f>
        <v>950</v>
      </c>
      <c r="G26" s="9">
        <f>ROUND(#REF!/$G$50*$E$17/10,0)*10</f>
        <v>1090</v>
      </c>
      <c r="H26" s="9">
        <f>ROUND(#REF!/$G$50*$F$17/10,0)*10</f>
        <v>1280</v>
      </c>
      <c r="I26" s="10">
        <f>ROUND(#REF!/$G$50*$G$17/10,0)*10</f>
        <v>1430</v>
      </c>
      <c r="J26" s="8">
        <f>ROUND(#REF!/$H$50*$D$10/1,0)*1</f>
        <v>112</v>
      </c>
      <c r="K26" s="9">
        <f>ROUND(#REF!/$H$50*$E$10/1,0)*1</f>
        <v>149</v>
      </c>
      <c r="L26" s="9">
        <f>ROUND(#REF!/$H$50*$F$10,0)</f>
        <v>186</v>
      </c>
      <c r="M26" s="12">
        <f>ROUND(#REF!/$H$50*$G$10,0)</f>
        <v>223</v>
      </c>
    </row>
    <row r="27" spans="1:13" ht="15">
      <c r="A27" s="7" t="s">
        <v>26</v>
      </c>
      <c r="B27" s="8">
        <f>ROUND(#REF!/$F$51*$D$4/10,0)*10</f>
        <v>2540</v>
      </c>
      <c r="C27" s="9">
        <f>ROUND(#REF!/$F$50*$E$4/10,0)*10</f>
        <v>3560</v>
      </c>
      <c r="D27" s="9">
        <f>ROUND(#REF!/$F$51*$F$4/10,0)*10</f>
        <v>4410</v>
      </c>
      <c r="E27" s="10">
        <f>ROUND(#REF!/$F$50*$G$4/10,0)*10</f>
        <v>5090</v>
      </c>
      <c r="F27" s="11">
        <v>1260</v>
      </c>
      <c r="G27" s="9">
        <f>ROUND(#REF!/$G$50*$E$17/10,0)*10</f>
        <v>1470</v>
      </c>
      <c r="H27" s="9">
        <f>ROUND(#REF!/$G$50*$F$17/10,0)*10</f>
        <v>1720</v>
      </c>
      <c r="I27" s="10">
        <f>ROUND(#REF!/$G$50*$G$17/10,0)*10</f>
        <v>1910</v>
      </c>
      <c r="J27" s="8">
        <f>ROUND(#REF!/$H$50*$D$10/1,0)*1</f>
        <v>123</v>
      </c>
      <c r="K27" s="9">
        <f>ROUND(#REF!/$H$50*$E$10/1,0)*1</f>
        <v>164</v>
      </c>
      <c r="L27" s="9">
        <f>ROUND(#REF!/$H$50*$F$10,0)</f>
        <v>206</v>
      </c>
      <c r="M27" s="12">
        <f>ROUND(#REF!/$H$50*$G$10,0)</f>
        <v>247</v>
      </c>
    </row>
    <row r="28" spans="1:13" ht="15">
      <c r="A28" s="14" t="s">
        <v>27</v>
      </c>
      <c r="B28" s="8">
        <f>ROUND(#REF!/$F$51*$D$4/10,0)*10</f>
        <v>900</v>
      </c>
      <c r="C28" s="9">
        <f>ROUND(#REF!/$F$50*$E$4/10,0)*10</f>
        <v>1260</v>
      </c>
      <c r="D28" s="9">
        <f>ROUND(#REF!/$F$51*$F$4/10,0)*10</f>
        <v>1550</v>
      </c>
      <c r="E28" s="10">
        <f>ROUND(#REF!/$F$50*$G$4/10,0)*10</f>
        <v>1790</v>
      </c>
      <c r="F28" s="11">
        <f>ROUND(#REF!/$G$50*$D$17/10,0)*10</f>
        <v>480</v>
      </c>
      <c r="G28" s="9">
        <f>ROUND(#REF!/$G$50*$E$17/10,0)*10</f>
        <v>550</v>
      </c>
      <c r="H28" s="9">
        <f>ROUND(#REF!/$G$50*$F$17/10,0)*10</f>
        <v>650</v>
      </c>
      <c r="I28" s="10">
        <f>ROUND(#REF!/$G$50*$G$17/10,0)*10</f>
        <v>720</v>
      </c>
      <c r="J28" s="8">
        <f>ROUND(#REF!/$H$50*$D$10/1,0)*1</f>
        <v>33</v>
      </c>
      <c r="K28" s="9">
        <f>ROUND(#REF!/$H$50*$E$10/1,0)*1</f>
        <v>44</v>
      </c>
      <c r="L28" s="9">
        <f>ROUND(#REF!/$H$50*$F$10,0)</f>
        <v>56</v>
      </c>
      <c r="M28" s="12">
        <f>ROUND(#REF!/$H$50*$G$10,0)</f>
        <v>67</v>
      </c>
    </row>
    <row r="29" spans="1:13" ht="15">
      <c r="A29" s="7" t="s">
        <v>28</v>
      </c>
      <c r="B29" s="8">
        <f>ROUND(#REF!/$F$51*$D$4/10,0)*10</f>
        <v>360</v>
      </c>
      <c r="C29" s="9">
        <f>ROUND(#REF!/$F$50*$E$4/10,0)*10</f>
        <v>500</v>
      </c>
      <c r="D29" s="9">
        <f>ROUND(#REF!/$F$51*$F$4/10,0)*10</f>
        <v>620</v>
      </c>
      <c r="E29" s="10">
        <f>ROUND(#REF!/$F$50*$G$4/10,0)*10</f>
        <v>720</v>
      </c>
      <c r="F29" s="11">
        <f>ROUND(#REF!/$G$50*$D$17/10,0)*10</f>
        <v>170</v>
      </c>
      <c r="G29" s="9">
        <f>ROUND(#REF!/$G$50*$E$17/10,0)*10</f>
        <v>190</v>
      </c>
      <c r="H29" s="9">
        <f>ROUND(#REF!/$G$50*$F$17/10,0)*10</f>
        <v>220</v>
      </c>
      <c r="I29" s="10">
        <f>ROUND(#REF!/$G$50*$G$17/10,0)*10</f>
        <v>250</v>
      </c>
      <c r="J29" s="8">
        <f>ROUND(#REF!/$H$50*$D$10/1,0)*1</f>
        <v>17</v>
      </c>
      <c r="K29" s="9">
        <f>ROUND(#REF!/$H$50*$E$10/1,0)*1</f>
        <v>22</v>
      </c>
      <c r="L29" s="9">
        <f>ROUND(#REF!/$H$50*$F$10,0)</f>
        <v>28</v>
      </c>
      <c r="M29" s="12">
        <f>ROUND(#REF!/$H$50*$G$10,0)</f>
        <v>33</v>
      </c>
    </row>
    <row r="30" spans="1:13" ht="15">
      <c r="A30" s="13" t="s">
        <v>29</v>
      </c>
      <c r="B30" s="8">
        <f>ROUND(#REF!/$F$51*$D$4/10,0)*10</f>
        <v>2700</v>
      </c>
      <c r="C30" s="9">
        <f>ROUND(#REF!/$F$50*$E$4/10,0)*10</f>
        <v>3790</v>
      </c>
      <c r="D30" s="9">
        <f>ROUND(#REF!/$F$51*$F$4/10,0)*10</f>
        <v>4690</v>
      </c>
      <c r="E30" s="10">
        <f>ROUND(#REF!/$F$50*$G$4/10,0)*10</f>
        <v>5410</v>
      </c>
      <c r="F30" s="11">
        <f>ROUND(#REF!/$G$50*$D$17/10,0)*10</f>
        <v>90</v>
      </c>
      <c r="G30" s="9">
        <f>ROUND(#REF!/$G$50*$E$17/10,0)*10</f>
        <v>100</v>
      </c>
      <c r="H30" s="9">
        <f>ROUND(#REF!/$G$50*$F$17/10,0)*10</f>
        <v>120</v>
      </c>
      <c r="I30" s="10">
        <f>ROUND(#REF!/$G$50*$G$17/10,0)*10</f>
        <v>140</v>
      </c>
      <c r="J30" s="8">
        <f>ROUND(#REF!/$H$50*$D$10/1,0)*1</f>
        <v>12</v>
      </c>
      <c r="K30" s="9">
        <f>ROUND(#REF!/$H$50*$E$10/1,0)*1</f>
        <v>16</v>
      </c>
      <c r="L30" s="9">
        <f>ROUND(#REF!/$H$50*$F$10,0)</f>
        <v>19</v>
      </c>
      <c r="M30" s="12">
        <f>ROUND(#REF!/$H$50*$G$10,0)</f>
        <v>23</v>
      </c>
    </row>
    <row r="31" spans="1:13" ht="15.75" thickBot="1">
      <c r="A31" s="15" t="s">
        <v>30</v>
      </c>
      <c r="B31" s="16">
        <f aca="true" t="shared" si="0" ref="B31:I31">SUM(B6:B30)</f>
        <v>75030</v>
      </c>
      <c r="C31" s="16">
        <f t="shared" si="0"/>
        <v>104360</v>
      </c>
      <c r="D31" s="16">
        <f t="shared" si="0"/>
        <v>130010</v>
      </c>
      <c r="E31" s="16">
        <f t="shared" si="0"/>
        <v>150260</v>
      </c>
      <c r="F31" s="16">
        <f t="shared" si="0"/>
        <v>9996</v>
      </c>
      <c r="G31" s="16">
        <f t="shared" si="0"/>
        <v>11536</v>
      </c>
      <c r="H31" s="16">
        <f t="shared" si="0"/>
        <v>13476</v>
      </c>
      <c r="I31" s="16">
        <f t="shared" si="0"/>
        <v>15016</v>
      </c>
      <c r="J31" s="8">
        <f>ROUND(H1/$H$50*$D$10/1,0)*1</f>
        <v>1500</v>
      </c>
      <c r="K31" s="9">
        <f>ROUND(H1/$H$50*$E$10/1,0)*1</f>
        <v>2000</v>
      </c>
      <c r="L31" s="9">
        <f>ROUND(H1/$H$50*$F$10,0)</f>
        <v>2500</v>
      </c>
      <c r="M31" s="12">
        <f>ROUND(H1/$H$50*$G$10,0)</f>
        <v>3000</v>
      </c>
    </row>
    <row r="34" ht="15.75" thickBot="1"/>
    <row r="35" spans="1:13" s="1" customFormat="1" ht="15">
      <c r="A35" s="17"/>
      <c r="B35" s="52" t="s">
        <v>35</v>
      </c>
      <c r="C35" s="53"/>
      <c r="D35" s="53"/>
      <c r="E35" s="54"/>
      <c r="F35" s="55" t="s">
        <v>36</v>
      </c>
      <c r="G35" s="53"/>
      <c r="H35" s="53"/>
      <c r="I35" s="54"/>
      <c r="J35" s="55" t="s">
        <v>37</v>
      </c>
      <c r="K35" s="53"/>
      <c r="L35" s="53"/>
      <c r="M35" s="56"/>
    </row>
    <row r="36" spans="1:13" s="1" customFormat="1" ht="15">
      <c r="A36" s="18" t="s">
        <v>4</v>
      </c>
      <c r="B36" s="19" t="s">
        <v>0</v>
      </c>
      <c r="C36" s="9" t="s">
        <v>1</v>
      </c>
      <c r="D36" s="9" t="s">
        <v>2</v>
      </c>
      <c r="E36" s="10" t="s">
        <v>3</v>
      </c>
      <c r="F36" s="8" t="s">
        <v>0</v>
      </c>
      <c r="G36" s="9" t="s">
        <v>1</v>
      </c>
      <c r="H36" s="9" t="s">
        <v>2</v>
      </c>
      <c r="I36" s="10" t="s">
        <v>3</v>
      </c>
      <c r="J36" s="8" t="s">
        <v>0</v>
      </c>
      <c r="K36" s="9" t="s">
        <v>1</v>
      </c>
      <c r="L36" s="9" t="s">
        <v>2</v>
      </c>
      <c r="M36" s="12" t="s">
        <v>3</v>
      </c>
    </row>
    <row r="37" spans="1:13" s="1" customFormat="1" ht="15">
      <c r="A37" s="18" t="s">
        <v>5</v>
      </c>
      <c r="B37" s="19">
        <f>ROUND((B6*5350+#REF!/4)/1000,0)*1000</f>
        <v>593000</v>
      </c>
      <c r="C37" s="9">
        <f>ROUND((C6*5350+$M$51/4*B6+#REF!/4)/1000,0)*1000</f>
        <v>823000</v>
      </c>
      <c r="D37" s="9">
        <f>ROUND((D6*5350+$M$51/4*(B6+C6)+#REF!/4)/1000,0)*1000</f>
        <v>1006000</v>
      </c>
      <c r="E37" s="10">
        <f>ROUND((E6*5350+$M$51/4*(B6+C6+D6)+#REF!/4)/1000,0)*1000</f>
        <v>1141000</v>
      </c>
      <c r="F37" s="8">
        <f>F6*4500</f>
        <v>9000</v>
      </c>
      <c r="G37" s="9">
        <f>G6*4500</f>
        <v>9000</v>
      </c>
      <c r="H37" s="9">
        <f>H6*4500</f>
        <v>9000</v>
      </c>
      <c r="I37" s="10">
        <f>I6*4500</f>
        <v>9000</v>
      </c>
      <c r="J37" s="8">
        <f>J6*80000+#REF!/4</f>
        <v>80000</v>
      </c>
      <c r="K37" s="8">
        <f>ROUND(K6*80000/80000,0)*80000+#REF!/4</f>
        <v>80000</v>
      </c>
      <c r="L37" s="8">
        <f>L6*80000+#REF!/4</f>
        <v>80000</v>
      </c>
      <c r="M37" s="8">
        <f>M6*80000+#REF!/4</f>
        <v>160000</v>
      </c>
    </row>
    <row r="38" spans="1:13" s="1" customFormat="1" ht="15">
      <c r="A38" s="18" t="s">
        <v>6</v>
      </c>
      <c r="B38" s="19">
        <f>ROUND((B7*5350+#REF!/4)/1000,0)*1000</f>
        <v>65012000</v>
      </c>
      <c r="C38" s="9">
        <f>ROUND((C7*5350+$M$51/4*B7+#REF!/4)/1000,0)*1000</f>
        <v>90281000</v>
      </c>
      <c r="D38" s="9">
        <f>ROUND((D7*5350+$M$51/4*(B7+C7)+#REF!/4)/1000,0)*1000</f>
        <v>112304000</v>
      </c>
      <c r="E38" s="10">
        <f>ROUND((E7*5350+$M$51/4*(B7+C7+D7)+#REF!/4)/1000,0)*1000</f>
        <v>131122000</v>
      </c>
      <c r="F38" s="8">
        <f aca="true" t="shared" si="1" ref="F38:I53">F7*4500</f>
        <v>2205000</v>
      </c>
      <c r="G38" s="9">
        <f t="shared" si="1"/>
        <v>2520000</v>
      </c>
      <c r="H38" s="9">
        <f t="shared" si="1"/>
        <v>2970000</v>
      </c>
      <c r="I38" s="10">
        <f t="shared" si="1"/>
        <v>3285000</v>
      </c>
      <c r="J38" s="8">
        <f>J7*80000+#REF!/4</f>
        <v>22700000</v>
      </c>
      <c r="K38" s="8">
        <f>ROUND(K7*80000/80000,0)*80000+#REF!/4</f>
        <v>27100000</v>
      </c>
      <c r="L38" s="8">
        <f>L7*80000+#REF!/4</f>
        <v>31580000</v>
      </c>
      <c r="M38" s="8">
        <f>M7*80000+#REF!/4</f>
        <v>35980000</v>
      </c>
    </row>
    <row r="39" spans="1:13" s="1" customFormat="1" ht="15">
      <c r="A39" s="18" t="s">
        <v>7</v>
      </c>
      <c r="B39" s="19">
        <f>ROUND((B8*5350+#REF!/4)/1000,0)*1000</f>
        <v>2722000</v>
      </c>
      <c r="C39" s="9">
        <f>ROUND((C8*5350+$M$51/4*B8+#REF!/4)/1000,0)*1000</f>
        <v>3546000</v>
      </c>
      <c r="D39" s="9">
        <f>ROUND((D8*5350+$M$51/4*(B8+C8)+#REF!/4)/1000,0)*1000</f>
        <v>4660000</v>
      </c>
      <c r="E39" s="10">
        <f>ROUND((E8*5350+$M$51/4*(B8+C8+D8)+#REF!/4)/1000,0)*1000</f>
        <v>5912000</v>
      </c>
      <c r="F39" s="8">
        <f t="shared" si="1"/>
        <v>90000</v>
      </c>
      <c r="G39" s="9">
        <f t="shared" si="1"/>
        <v>135000</v>
      </c>
      <c r="H39" s="9">
        <f t="shared" si="1"/>
        <v>135000</v>
      </c>
      <c r="I39" s="10">
        <f t="shared" si="1"/>
        <v>180000</v>
      </c>
      <c r="J39" s="8">
        <f>J8*80000+#REF!/4</f>
        <v>2680000</v>
      </c>
      <c r="K39" s="8">
        <f>ROUND(K8*80000/80000,0)*80000+#REF!/4</f>
        <v>3240000</v>
      </c>
      <c r="L39" s="8">
        <f>L8*80000+#REF!/4</f>
        <v>3720000</v>
      </c>
      <c r="M39" s="8">
        <f>M8*80000+#REF!/4</f>
        <v>4280000</v>
      </c>
    </row>
    <row r="40" spans="1:13" s="1" customFormat="1" ht="15">
      <c r="A40" s="18" t="s">
        <v>8</v>
      </c>
      <c r="B40" s="19">
        <f>ROUND((B9*5350+#REF!/4)/1000,0)*1000</f>
        <v>4440000</v>
      </c>
      <c r="C40" s="9">
        <f>ROUND((C9*5350+$M$51/4*B9+#REF!/4)/1000,0)*1000</f>
        <v>6167000</v>
      </c>
      <c r="D40" s="9">
        <f>ROUND((D9*5350+$M$51/4*(B9+C9)+#REF!/4)/1000,0)*1000</f>
        <v>7675000</v>
      </c>
      <c r="E40" s="10">
        <f>ROUND((E9*5350+$M$51/4*(B9+C9+D9)+#REF!/4)/1000,0)*1000</f>
        <v>8956000</v>
      </c>
      <c r="F40" s="8">
        <f t="shared" si="1"/>
        <v>900000</v>
      </c>
      <c r="G40" s="9">
        <f t="shared" si="1"/>
        <v>1035000</v>
      </c>
      <c r="H40" s="9">
        <f t="shared" si="1"/>
        <v>1170000</v>
      </c>
      <c r="I40" s="10">
        <f t="shared" si="1"/>
        <v>1305000</v>
      </c>
      <c r="J40" s="8">
        <f>J9*80000+#REF!/4</f>
        <v>6540000</v>
      </c>
      <c r="K40" s="8">
        <f>ROUND(K9*80000/80000,0)*80000+#REF!/4</f>
        <v>7820000</v>
      </c>
      <c r="L40" s="8">
        <f>L9*80000+#REF!/4</f>
        <v>9180000</v>
      </c>
      <c r="M40" s="8">
        <f>M9*80000+#REF!/4</f>
        <v>10460000</v>
      </c>
    </row>
    <row r="41" spans="1:13" s="1" customFormat="1" ht="15">
      <c r="A41" s="18" t="s">
        <v>9</v>
      </c>
      <c r="B41" s="19">
        <f>ROUND((B10*5350+#REF!/4)/1000,0)*1000</f>
        <v>2727000</v>
      </c>
      <c r="C41" s="9">
        <f>ROUND((C10*5350+$M$51/4*B10+#REF!/4)/1000,0)*1000</f>
        <v>3551000</v>
      </c>
      <c r="D41" s="9">
        <f>ROUND((D10*5350+$M$51/4*(B10+C10)+#REF!/4)/1000,0)*1000</f>
        <v>4665000</v>
      </c>
      <c r="E41" s="10">
        <f>ROUND((E10*5350+$M$51/4*(B10+C10+D10)+#REF!/4)/1000,0)*1000</f>
        <v>5435000</v>
      </c>
      <c r="F41" s="8">
        <f t="shared" si="1"/>
        <v>405000</v>
      </c>
      <c r="G41" s="9">
        <f t="shared" si="1"/>
        <v>495000</v>
      </c>
      <c r="H41" s="9">
        <f t="shared" si="1"/>
        <v>540000</v>
      </c>
      <c r="I41" s="10">
        <f t="shared" si="1"/>
        <v>630000</v>
      </c>
      <c r="J41" s="8">
        <f>J10*80000+#REF!/4</f>
        <v>2300000</v>
      </c>
      <c r="K41" s="8">
        <f>ROUND(K10*80000/80000,0)*80000+#REF!/4</f>
        <v>2700000</v>
      </c>
      <c r="L41" s="8">
        <f>L10*80000+#REF!/4</f>
        <v>3180000</v>
      </c>
      <c r="M41" s="8">
        <f>M10*80000+#REF!/4</f>
        <v>3580000</v>
      </c>
    </row>
    <row r="42" spans="1:13" s="1" customFormat="1" ht="15">
      <c r="A42" s="18" t="s">
        <v>10</v>
      </c>
      <c r="B42" s="19">
        <f>ROUND((B11*5350+#REF!/4)/1000,0)*1000</f>
        <v>5632000</v>
      </c>
      <c r="C42" s="9">
        <f>ROUND((C11*5350+$M$51/4*B11+#REF!/4)/1000,0)*1000</f>
        <v>7766000</v>
      </c>
      <c r="D42" s="9">
        <f>ROUND((D11*5350+$M$51/4*(B11+C11)+#REF!/4)/1000,0)*1000</f>
        <v>9692000</v>
      </c>
      <c r="E42" s="10">
        <f>ROUND((E11*5350+$M$51/4*(B11+C11+D11)+#REF!/4)/1000,0)*1000</f>
        <v>11296000</v>
      </c>
      <c r="F42" s="8">
        <f t="shared" si="1"/>
        <v>495000</v>
      </c>
      <c r="G42" s="9">
        <f t="shared" si="1"/>
        <v>585000</v>
      </c>
      <c r="H42" s="9">
        <f t="shared" si="1"/>
        <v>675000</v>
      </c>
      <c r="I42" s="10">
        <f t="shared" si="1"/>
        <v>765000</v>
      </c>
      <c r="J42" s="8">
        <f>J11*80000+#REF!/4</f>
        <v>1340000</v>
      </c>
      <c r="K42" s="8">
        <f>ROUND(K11*80000/80000,0)*80000+#REF!/4</f>
        <v>1580000</v>
      </c>
      <c r="L42" s="8">
        <f>L11*80000+#REF!/4</f>
        <v>1900000</v>
      </c>
      <c r="M42" s="8">
        <f>M11*80000+#REF!/4</f>
        <v>2140000</v>
      </c>
    </row>
    <row r="43" spans="1:13" s="1" customFormat="1" ht="15">
      <c r="A43" s="18" t="s">
        <v>11</v>
      </c>
      <c r="B43" s="19">
        <f>ROUND((B12*5350+#REF!/4)/1000,0)*1000</f>
        <v>45395000</v>
      </c>
      <c r="C43" s="9">
        <f>ROUND((C12*5350+$M$51/4*B12+#REF!/4)/1000,0)*1000</f>
        <v>63064000</v>
      </c>
      <c r="D43" s="9">
        <f>ROUND((D12*5350+$M$51/4*(B12+C12)+#REF!/4)/1000,0)*1000</f>
        <v>78397000</v>
      </c>
      <c r="E43" s="10">
        <f>ROUND((E12*5350+$M$51/4*(B12+C12+D12)+#REF!/4)/1000,0)*1000</f>
        <v>91574000</v>
      </c>
      <c r="F43" s="8">
        <f t="shared" si="1"/>
        <v>1350000</v>
      </c>
      <c r="G43" s="9">
        <f t="shared" si="1"/>
        <v>1575000</v>
      </c>
      <c r="H43" s="9">
        <f t="shared" si="1"/>
        <v>1845000</v>
      </c>
      <c r="I43" s="10">
        <f t="shared" si="1"/>
        <v>2025000</v>
      </c>
      <c r="J43" s="8">
        <f>J12*80000+#REF!/4</f>
        <v>11140000</v>
      </c>
      <c r="K43" s="8">
        <f>ROUND(K12*80000/80000,0)*80000+#REF!/4</f>
        <v>13300000</v>
      </c>
      <c r="L43" s="8">
        <f>L12*80000+#REF!/4</f>
        <v>15460000</v>
      </c>
      <c r="M43" s="8">
        <f>M12*80000+#REF!/4</f>
        <v>17620000</v>
      </c>
    </row>
    <row r="44" spans="1:13" s="1" customFormat="1" ht="15">
      <c r="A44" s="18" t="s">
        <v>12</v>
      </c>
      <c r="B44" s="19">
        <f>ROUND((B13*5350+#REF!/4)/1000,0)*1000</f>
        <v>18908000</v>
      </c>
      <c r="C44" s="9">
        <f>ROUND((C13*5350+$M$51/4*B13+#REF!/4)/1000,0)*1000</f>
        <v>26275000</v>
      </c>
      <c r="D44" s="9">
        <f>ROUND((D13*5350+$M$51/4*(B13+C13)+#REF!/4)/1000,0)*1000</f>
        <v>32726000</v>
      </c>
      <c r="E44" s="10">
        <f>ROUND((E13*5350+$M$51/4*(B13+C13+D13)+#REF!/4)/1000,0)*1000</f>
        <v>38173000</v>
      </c>
      <c r="F44" s="8">
        <f t="shared" si="1"/>
        <v>5805000</v>
      </c>
      <c r="G44" s="9">
        <f t="shared" si="1"/>
        <v>6660000</v>
      </c>
      <c r="H44" s="9">
        <f t="shared" si="1"/>
        <v>7830000</v>
      </c>
      <c r="I44" s="10">
        <f t="shared" si="1"/>
        <v>8685000</v>
      </c>
      <c r="J44" s="8">
        <f>J13*80000+#REF!/4</f>
        <v>5860000</v>
      </c>
      <c r="K44" s="8">
        <f>ROUND(K13*80000/80000,0)*80000+#REF!/4</f>
        <v>7060000</v>
      </c>
      <c r="L44" s="8">
        <f>L13*80000+#REF!/4</f>
        <v>8180000</v>
      </c>
      <c r="M44" s="8">
        <f>M13*80000+#REF!/4</f>
        <v>9380000</v>
      </c>
    </row>
    <row r="45" spans="1:13" s="1" customFormat="1" ht="15">
      <c r="A45" s="18" t="s">
        <v>13</v>
      </c>
      <c r="B45" s="19">
        <f>ROUND((B14*5350+#REF!/4)/1000,0)*1000</f>
        <v>12085000</v>
      </c>
      <c r="C45" s="9">
        <f>ROUND((C14*5350+$M$51/4*B14+#REF!/4)/1000,0)*1000</f>
        <v>16750000</v>
      </c>
      <c r="D45" s="9">
        <f>ROUND((D14*5350+$M$51/4*(B14+C14)+#REF!/4)/1000,0)*1000</f>
        <v>20851000</v>
      </c>
      <c r="E45" s="10">
        <f>ROUND((E14*5350+$M$51/4*(B14+C14+D14)+#REF!/4)/1000,0)*1000</f>
        <v>24367000</v>
      </c>
      <c r="F45" s="8">
        <f t="shared" si="1"/>
        <v>4725000</v>
      </c>
      <c r="G45" s="9">
        <f t="shared" si="1"/>
        <v>5445000</v>
      </c>
      <c r="H45" s="9">
        <f t="shared" si="1"/>
        <v>6345000</v>
      </c>
      <c r="I45" s="10">
        <f t="shared" si="1"/>
        <v>7065000</v>
      </c>
      <c r="J45" s="8">
        <f>J14*80000+#REF!/4</f>
        <v>3400000</v>
      </c>
      <c r="K45" s="8">
        <f>ROUND(K14*80000/80000,0)*80000+#REF!/4</f>
        <v>4040000</v>
      </c>
      <c r="L45" s="8">
        <f>L14*80000+#REF!/4</f>
        <v>4760000</v>
      </c>
      <c r="M45" s="8">
        <f>M14*80000+#REF!/4</f>
        <v>5400000</v>
      </c>
    </row>
    <row r="46" spans="1:13" s="1" customFormat="1" ht="15">
      <c r="A46" s="18" t="s">
        <v>14</v>
      </c>
      <c r="B46" s="19">
        <f>ROUND((B15*5350+#REF!/4)/1000,0)*1000</f>
        <v>1178000</v>
      </c>
      <c r="C46" s="9">
        <f>ROUND((C15*5350+$M$51/4*B15+#REF!/4)/1000,0)*1000</f>
        <v>1585000</v>
      </c>
      <c r="D46" s="9">
        <f>ROUND((D15*5350+$M$51/4*(B15+C15)+#REF!/4)/1000,0)*1000</f>
        <v>2004000</v>
      </c>
      <c r="E46" s="10">
        <f>ROUND((E15*5350+$M$51/4*(B15+C15+D15)+#REF!/4)/1000,0)*1000</f>
        <v>2487000</v>
      </c>
      <c r="F46" s="8">
        <f t="shared" si="1"/>
        <v>45000</v>
      </c>
      <c r="G46" s="9">
        <f t="shared" si="1"/>
        <v>45000</v>
      </c>
      <c r="H46" s="9">
        <f t="shared" si="1"/>
        <v>45000</v>
      </c>
      <c r="I46" s="10">
        <f t="shared" si="1"/>
        <v>45000</v>
      </c>
      <c r="J46" s="8">
        <f>J15*80000+#REF!/4</f>
        <v>100000</v>
      </c>
      <c r="K46" s="8">
        <f>ROUND(K15*80000/80000,0)*80000+#REF!/4</f>
        <v>100000</v>
      </c>
      <c r="L46" s="8">
        <f>L15*80000+#REF!/4</f>
        <v>100000</v>
      </c>
      <c r="M46" s="8">
        <f>M15*80000+#REF!/4</f>
        <v>180000</v>
      </c>
    </row>
    <row r="47" spans="1:13" s="1" customFormat="1" ht="15">
      <c r="A47" s="18" t="s">
        <v>15</v>
      </c>
      <c r="B47" s="19">
        <f>ROUND((B16*5350+#REF!/4)/1000,0)*1000</f>
        <v>2420000</v>
      </c>
      <c r="C47" s="9">
        <f>ROUND((C16*5350+$M$51/4*B16+#REF!/4)/1000,0)*1000</f>
        <v>3342000</v>
      </c>
      <c r="D47" s="9">
        <f>ROUND((D16*5350+$M$51/4*(B16+C16)+#REF!/4)/1000,0)*1000</f>
        <v>4184000</v>
      </c>
      <c r="E47" s="10">
        <f>ROUND((E16*5350+$M$51/4*(B16+C16+D16)+#REF!/4)/1000,0)*1000</f>
        <v>4888000</v>
      </c>
      <c r="F47" s="8">
        <f t="shared" si="1"/>
        <v>45000</v>
      </c>
      <c r="G47" s="9">
        <f t="shared" si="1"/>
        <v>90000</v>
      </c>
      <c r="H47" s="9">
        <f t="shared" si="1"/>
        <v>90000</v>
      </c>
      <c r="I47" s="10">
        <f t="shared" si="1"/>
        <v>90000</v>
      </c>
      <c r="J47" s="8">
        <f>J16*80000+#REF!/4</f>
        <v>2960000</v>
      </c>
      <c r="K47" s="8">
        <f>ROUND(K16*80000/80000,0)*80000+#REF!/4</f>
        <v>3520000</v>
      </c>
      <c r="L47" s="8">
        <f>L16*80000+#REF!/4</f>
        <v>4080000</v>
      </c>
      <c r="M47" s="8">
        <f>M16*80000+#REF!/4</f>
        <v>4640000</v>
      </c>
    </row>
    <row r="48" spans="1:13" s="1" customFormat="1" ht="15">
      <c r="A48" s="18" t="s">
        <v>16</v>
      </c>
      <c r="B48" s="19">
        <f>ROUND((B17*5350+#REF!/4)/1000,0)*1000</f>
        <v>37396000</v>
      </c>
      <c r="C48" s="9">
        <f>ROUND((C17*5350+$M$51/4*B17+#REF!/4)/1000,0)*1000</f>
        <v>51903000</v>
      </c>
      <c r="D48" s="9">
        <f>ROUND((D17*5350+$M$51/4*(B17+C17)+#REF!/4)/1000,0)*1000</f>
        <v>64573000</v>
      </c>
      <c r="E48" s="10">
        <f>ROUND((E17*5350+$M$51/4*(B17+C17+D17)+#REF!/4)/1000,0)*1000</f>
        <v>75391000</v>
      </c>
      <c r="F48" s="8">
        <f t="shared" si="1"/>
        <v>3510000</v>
      </c>
      <c r="G48" s="9">
        <f t="shared" si="1"/>
        <v>4050000</v>
      </c>
      <c r="H48" s="9">
        <f t="shared" si="1"/>
        <v>4770000</v>
      </c>
      <c r="I48" s="10">
        <f t="shared" si="1"/>
        <v>5310000</v>
      </c>
      <c r="J48" s="8">
        <f>J17*80000+#REF!/4</f>
        <v>18300000</v>
      </c>
      <c r="K48" s="8">
        <f>ROUND(K17*80000/80000,0)*80000+#REF!/4</f>
        <v>21900000</v>
      </c>
      <c r="L48" s="8">
        <f>L17*80000+#REF!/4</f>
        <v>25500000</v>
      </c>
      <c r="M48" s="8">
        <f>M17*80000+#REF!/4</f>
        <v>29100000</v>
      </c>
    </row>
    <row r="49" spans="1:13" s="1" customFormat="1" ht="15">
      <c r="A49" s="18" t="s">
        <v>17</v>
      </c>
      <c r="B49" s="19">
        <f>ROUND((B18*5350+#REF!/4)/1000,0)*1000</f>
        <v>34967000</v>
      </c>
      <c r="C49" s="9">
        <f>ROUND((C18*5350+$M$51/4*B18+#REF!/4)/1000,0)*1000</f>
        <v>48552000</v>
      </c>
      <c r="D49" s="9">
        <f>ROUND((D18*5350+$M$51/4*(B18+C18)+#REF!/4)/1000,0)*1000</f>
        <v>60380000</v>
      </c>
      <c r="E49" s="10">
        <f>ROUND((E18*5350+$M$51/4*(B18+C18+D18)+#REF!/4)/1000,0)*1000</f>
        <v>70494000</v>
      </c>
      <c r="F49" s="8">
        <f t="shared" si="1"/>
        <v>2655000</v>
      </c>
      <c r="G49" s="9">
        <f t="shared" si="1"/>
        <v>3060000</v>
      </c>
      <c r="H49" s="9">
        <f t="shared" si="1"/>
        <v>3555000</v>
      </c>
      <c r="I49" s="10">
        <f t="shared" si="1"/>
        <v>3960000</v>
      </c>
      <c r="J49" s="8">
        <f>J18*80000+#REF!/4</f>
        <v>8620000</v>
      </c>
      <c r="K49" s="8">
        <f>ROUND(K18*80000/80000,0)*80000+#REF!/4</f>
        <v>10300000</v>
      </c>
      <c r="L49" s="8">
        <f>L18*80000+#REF!/4</f>
        <v>12060000</v>
      </c>
      <c r="M49" s="8">
        <f>M18*80000+#REF!/4</f>
        <v>13740000</v>
      </c>
    </row>
    <row r="50" spans="1:13" s="1" customFormat="1" ht="15">
      <c r="A50" s="18" t="s">
        <v>18</v>
      </c>
      <c r="B50" s="19">
        <f>ROUND((B19*5350+#REF!/4)/1000,0)*1000</f>
        <v>6745000</v>
      </c>
      <c r="C50" s="9">
        <f>ROUND((C19*5350+$M$51/4*B19+#REF!/4)/1000,0)*1000</f>
        <v>9392000</v>
      </c>
      <c r="D50" s="9">
        <f>ROUND((D19*5350+$M$51/4*(B19+C19)+#REF!/4)/1000,0)*1000</f>
        <v>11685000</v>
      </c>
      <c r="E50" s="10">
        <f>ROUND((E19*5350+$M$51/4*(B19+C19+D19)+#REF!/4)/1000,0)*1000</f>
        <v>13611000</v>
      </c>
      <c r="F50" s="8">
        <f t="shared" si="1"/>
        <v>1935000</v>
      </c>
      <c r="G50" s="9">
        <f t="shared" si="1"/>
        <v>2250000</v>
      </c>
      <c r="H50" s="9">
        <f t="shared" si="1"/>
        <v>2610000</v>
      </c>
      <c r="I50" s="10">
        <f t="shared" si="1"/>
        <v>2925000</v>
      </c>
      <c r="J50" s="8">
        <f>J19*80000+#REF!/4</f>
        <v>18280000</v>
      </c>
      <c r="K50" s="8">
        <f>ROUND(K19*80000/80000,0)*80000+#REF!/4</f>
        <v>21880000</v>
      </c>
      <c r="L50" s="8">
        <f>L19*80000+#REF!/4</f>
        <v>25400000</v>
      </c>
      <c r="M50" s="8">
        <f>M19*80000+#REF!/4</f>
        <v>29000000</v>
      </c>
    </row>
    <row r="51" spans="1:13" s="1" customFormat="1" ht="15">
      <c r="A51" s="18" t="s">
        <v>19</v>
      </c>
      <c r="B51" s="19">
        <f>ROUND((B20*5350+#REF!/4)/1000,0)*1000</f>
        <v>60451000</v>
      </c>
      <c r="C51" s="9">
        <f>ROUND((C20*5350+$M$51/4*B20+#REF!/4)/1000,0)*1000</f>
        <v>83990000</v>
      </c>
      <c r="D51" s="9">
        <f>ROUND((D20*5350+$M$51/4*(B20+C20)+#REF!/4)/1000,0)*1000</f>
        <v>104449000</v>
      </c>
      <c r="E51" s="10">
        <f>ROUND((E20*5350+$M$51/4*(B20+C20+D20)+#REF!/4)/1000,0)*1000</f>
        <v>121927000</v>
      </c>
      <c r="F51" s="8">
        <f t="shared" si="1"/>
        <v>1890000</v>
      </c>
      <c r="G51" s="9">
        <f t="shared" si="1"/>
        <v>2160000</v>
      </c>
      <c r="H51" s="9">
        <f t="shared" si="1"/>
        <v>2520000</v>
      </c>
      <c r="I51" s="10">
        <f t="shared" si="1"/>
        <v>2835000</v>
      </c>
      <c r="J51" s="8">
        <f>J20*80000+#REF!/4</f>
        <v>5180000</v>
      </c>
      <c r="K51" s="8">
        <f>ROUND(K20*80000/80000,0)*80000+#REF!/4</f>
        <v>6220000</v>
      </c>
      <c r="L51" s="8">
        <f>L20*80000+#REF!/4</f>
        <v>7260000</v>
      </c>
      <c r="M51" s="8">
        <f>M20*80000+#REF!/4</f>
        <v>8300000</v>
      </c>
    </row>
    <row r="52" spans="1:13" s="1" customFormat="1" ht="15">
      <c r="A52" s="18" t="s">
        <v>20</v>
      </c>
      <c r="B52" s="19">
        <f>ROUND((B21*5350+#REF!/4)/1000,0)*1000</f>
        <v>1069000</v>
      </c>
      <c r="C52" s="9">
        <f>ROUND((C21*5350+$M$51/4*B21+#REF!/4)/1000,0)*1000</f>
        <v>1473000</v>
      </c>
      <c r="D52" s="9">
        <f>ROUND((D21*5350+$M$51/4*(B21+C21)+#REF!/4)/1000,0)*1000</f>
        <v>1834000</v>
      </c>
      <c r="E52" s="10">
        <f>ROUND((E21*5350+$M$51/4*(B21+C21+D21)+#REF!/4)/1000,0)*1000</f>
        <v>2366000</v>
      </c>
      <c r="F52" s="8">
        <f t="shared" si="1"/>
        <v>9000</v>
      </c>
      <c r="G52" s="9">
        <f t="shared" si="1"/>
        <v>9000</v>
      </c>
      <c r="H52" s="9">
        <f t="shared" si="1"/>
        <v>9000</v>
      </c>
      <c r="I52" s="10">
        <f t="shared" si="1"/>
        <v>9000</v>
      </c>
      <c r="J52" s="8">
        <f>J21*80000+#REF!/4</f>
        <v>640000</v>
      </c>
      <c r="K52" s="8">
        <f>ROUND(K21*80000/80000,0)*80000+#REF!/4</f>
        <v>800000</v>
      </c>
      <c r="L52" s="8">
        <f>L21*80000+#REF!/4</f>
        <v>880000</v>
      </c>
      <c r="M52" s="8">
        <f>M21*80000+#REF!/4</f>
        <v>1040000</v>
      </c>
    </row>
    <row r="53" spans="1:13" s="1" customFormat="1" ht="15">
      <c r="A53" s="18" t="s">
        <v>21</v>
      </c>
      <c r="B53" s="19">
        <f>ROUND((B22*5350+#REF!/4)/1000,0)*1000</f>
        <v>591000</v>
      </c>
      <c r="C53" s="9">
        <f>ROUND((C22*5350+$M$51/4*B22+#REF!/4)/1000,0)*1000</f>
        <v>821000</v>
      </c>
      <c r="D53" s="9">
        <f>ROUND((D22*5350+$M$51/4*(B22+C22)+#REF!/4)/1000,0)*1000</f>
        <v>1004000</v>
      </c>
      <c r="E53" s="10">
        <f>ROUND((E22*5350+$M$51/4*(B22+C22+D22)+#REF!/4)/1000,0)*1000</f>
        <v>1192000</v>
      </c>
      <c r="F53" s="8">
        <f t="shared" si="1"/>
        <v>9000</v>
      </c>
      <c r="G53" s="9">
        <f t="shared" si="1"/>
        <v>9000</v>
      </c>
      <c r="H53" s="9">
        <f t="shared" si="1"/>
        <v>9000</v>
      </c>
      <c r="I53" s="10">
        <f t="shared" si="1"/>
        <v>9000</v>
      </c>
      <c r="J53" s="8">
        <f>J22*80000+#REF!/4</f>
        <v>80000</v>
      </c>
      <c r="K53" s="8">
        <f>ROUND(K22*80000/80000,0)*80000+#REF!/4</f>
        <v>80000</v>
      </c>
      <c r="L53" s="8">
        <f>L22*80000+#REF!/4</f>
        <v>80000</v>
      </c>
      <c r="M53" s="8">
        <f>M22*80000+#REF!/4</f>
        <v>160000</v>
      </c>
    </row>
    <row r="54" spans="1:13" s="1" customFormat="1" ht="15">
      <c r="A54" s="18" t="s">
        <v>22</v>
      </c>
      <c r="B54" s="19">
        <f>ROUND((B23*5350+#REF!/4)/1000,0)*1000</f>
        <v>7708000</v>
      </c>
      <c r="C54" s="9">
        <f>ROUND((C23*5350+$M$51/4*B23+#REF!/4)/1000,0)*1000</f>
        <v>10754000</v>
      </c>
      <c r="D54" s="9">
        <f>ROUND((D23*5350+$M$51/4*(B23+C23)+#REF!/4)/1000,0)*1000</f>
        <v>13352000</v>
      </c>
      <c r="E54" s="10">
        <f>ROUND((E23*5350+$M$51/4*(B23+C23+D23)+#REF!/4)/1000,0)*1000</f>
        <v>15592000</v>
      </c>
      <c r="F54" s="8">
        <f aca="true" t="shared" si="2" ref="F54:I62">F23*4500</f>
        <v>1260000</v>
      </c>
      <c r="G54" s="9">
        <f t="shared" si="2"/>
        <v>1440000</v>
      </c>
      <c r="H54" s="9">
        <f t="shared" si="2"/>
        <v>1710000</v>
      </c>
      <c r="I54" s="10">
        <f t="shared" si="2"/>
        <v>1890000</v>
      </c>
      <c r="J54" s="8">
        <f>J23*80000+#REF!/4</f>
        <v>8560000</v>
      </c>
      <c r="K54" s="8">
        <f>ROUND(K23*80000/80000,0)*80000+#REF!/4</f>
        <v>10240000</v>
      </c>
      <c r="L54" s="8">
        <f>L23*80000+#REF!/4</f>
        <v>12000000</v>
      </c>
      <c r="M54" s="8">
        <f>M23*80000+#REF!/4</f>
        <v>13680000</v>
      </c>
    </row>
    <row r="55" spans="1:13" s="1" customFormat="1" ht="15">
      <c r="A55" s="18" t="s">
        <v>23</v>
      </c>
      <c r="B55" s="19">
        <f>ROUND((B24*5350+#REF!/4)/1000,0)*1000</f>
        <v>44805000</v>
      </c>
      <c r="C55" s="9">
        <f>ROUND((C24*5350+$M$51/4*B24+#REF!/4)/1000,0)*1000</f>
        <v>62244000</v>
      </c>
      <c r="D55" s="9">
        <f>ROUND((D24*5350+$M$51/4*(B24+C24)+#REF!/4)/1000,0)*1000</f>
        <v>77394000</v>
      </c>
      <c r="E55" s="10">
        <f>ROUND((E24*5350+$M$51/4*(B24+C24+D24)+#REF!/4)/1000,0)*1000</f>
        <v>90383000</v>
      </c>
      <c r="F55" s="8">
        <f t="shared" si="2"/>
        <v>2340000</v>
      </c>
      <c r="G55" s="9">
        <f t="shared" si="2"/>
        <v>2700000</v>
      </c>
      <c r="H55" s="9">
        <f t="shared" si="2"/>
        <v>3150000</v>
      </c>
      <c r="I55" s="10">
        <f t="shared" si="2"/>
        <v>3510000</v>
      </c>
      <c r="J55" s="8">
        <f>J24*80000+#REF!/4</f>
        <v>9060000</v>
      </c>
      <c r="K55" s="8">
        <f>ROUND(K24*80000/80000,0)*80000+#REF!/4</f>
        <v>10820000</v>
      </c>
      <c r="L55" s="8">
        <f>L24*80000+#REF!/4</f>
        <v>12580000</v>
      </c>
      <c r="M55" s="8">
        <f>M24*80000+#REF!/4</f>
        <v>14340000</v>
      </c>
    </row>
    <row r="56" spans="1:13" s="1" customFormat="1" ht="15">
      <c r="A56" s="18" t="s">
        <v>24</v>
      </c>
      <c r="B56" s="19">
        <f>ROUND((B25*5350+#REF!/4)/1000,0)*1000</f>
        <v>22224000</v>
      </c>
      <c r="C56" s="9">
        <f>ROUND((C25*5350+$M$51/4*B25+#REF!/4)/1000,0)*1000</f>
        <v>29521000</v>
      </c>
      <c r="D56" s="9">
        <f>ROUND((D25*5350+$M$51/4*(B25+C25)+#REF!/4)/1000,0)*1000</f>
        <v>38358000</v>
      </c>
      <c r="E56" s="10">
        <f>ROUND((E25*5350+$M$51/4*(B25+C25+D25)+#REF!/4)/1000,0)*1000</f>
        <v>44765000</v>
      </c>
      <c r="F56" s="8">
        <f t="shared" si="2"/>
        <v>2025000</v>
      </c>
      <c r="G56" s="9">
        <f t="shared" si="2"/>
        <v>2340000</v>
      </c>
      <c r="H56" s="9">
        <f t="shared" si="2"/>
        <v>2700000</v>
      </c>
      <c r="I56" s="10">
        <f t="shared" si="2"/>
        <v>3015000</v>
      </c>
      <c r="J56" s="8">
        <f>J25*80000+#REF!/4</f>
        <v>35720000</v>
      </c>
      <c r="K56" s="8">
        <f>ROUND(K25*80000/80000,0)*80000+#REF!/4</f>
        <v>42680000</v>
      </c>
      <c r="L56" s="8">
        <f>L25*80000+#REF!/4</f>
        <v>49720000</v>
      </c>
      <c r="M56" s="8">
        <f>M25*80000+#REF!/4</f>
        <v>56680000</v>
      </c>
    </row>
    <row r="57" spans="1:13" s="1" customFormat="1" ht="15">
      <c r="A57" s="18" t="s">
        <v>25</v>
      </c>
      <c r="B57" s="19">
        <f>ROUND((B26*5350+#REF!/4)/1000,0)*1000</f>
        <v>29038000</v>
      </c>
      <c r="C57" s="9">
        <f>ROUND((C26*5350+$M$51/4*B26+#REF!/4)/1000,0)*1000</f>
        <v>38395000</v>
      </c>
      <c r="D57" s="9">
        <f>ROUND((D26*5350+$M$51/4*(B26+C26)+#REF!/4)/1000,0)*1000</f>
        <v>50151000</v>
      </c>
      <c r="E57" s="10">
        <f>ROUND((E26*5350+$M$51/4*(B26+C26+D26)+#REF!/4)/1000,0)*1000</f>
        <v>58594000</v>
      </c>
      <c r="F57" s="8">
        <f t="shared" si="2"/>
        <v>4275000</v>
      </c>
      <c r="G57" s="9">
        <f t="shared" si="2"/>
        <v>4905000</v>
      </c>
      <c r="H57" s="9">
        <f t="shared" si="2"/>
        <v>5760000</v>
      </c>
      <c r="I57" s="10">
        <f t="shared" si="2"/>
        <v>6435000</v>
      </c>
      <c r="J57" s="8">
        <f>J26*80000+#REF!/4</f>
        <v>15240000</v>
      </c>
      <c r="K57" s="8">
        <f>ROUND(K26*80000/80000,0)*80000+#REF!/4</f>
        <v>18200000</v>
      </c>
      <c r="L57" s="8">
        <f>L26*80000+#REF!/4</f>
        <v>21160000</v>
      </c>
      <c r="M57" s="8">
        <f>M26*80000+#REF!/4</f>
        <v>24120000</v>
      </c>
    </row>
    <row r="58" spans="1:13" s="1" customFormat="1" ht="15">
      <c r="A58" s="18" t="s">
        <v>26</v>
      </c>
      <c r="B58" s="19">
        <f>ROUND((B27*5350+#REF!/4)/1000,0)*1000</f>
        <v>15055000</v>
      </c>
      <c r="C58" s="9">
        <f>ROUND((C27*5350+$M$51/4*B27+#REF!/4)/1000,0)*1000</f>
        <v>20925000</v>
      </c>
      <c r="D58" s="9">
        <f>ROUND((D27*5350+$M$51/4*(B27+C27)+#REF!/4)/1000,0)*1000</f>
        <v>26051000</v>
      </c>
      <c r="E58" s="10">
        <f>ROUND((E27*5350+$M$51/4*(B27+C27+D27)+#REF!/4)/1000,0)*1000</f>
        <v>30405000</v>
      </c>
      <c r="F58" s="8">
        <f t="shared" si="2"/>
        <v>5670000</v>
      </c>
      <c r="G58" s="9">
        <f t="shared" si="2"/>
        <v>6615000</v>
      </c>
      <c r="H58" s="9">
        <f t="shared" si="2"/>
        <v>7740000</v>
      </c>
      <c r="I58" s="10">
        <f t="shared" si="2"/>
        <v>8595000</v>
      </c>
      <c r="J58" s="8">
        <f>J27*80000+#REF!/4</f>
        <v>16720000</v>
      </c>
      <c r="K58" s="8">
        <f>ROUND(K27*80000/80000,0)*80000+#REF!/4</f>
        <v>20000000</v>
      </c>
      <c r="L58" s="8">
        <f>L27*80000+#REF!/4</f>
        <v>23360000</v>
      </c>
      <c r="M58" s="8">
        <f>M27*80000+#REF!/4</f>
        <v>26640000</v>
      </c>
    </row>
    <row r="59" spans="1:13" s="1" customFormat="1" ht="15">
      <c r="A59" s="18" t="s">
        <v>27</v>
      </c>
      <c r="B59" s="19">
        <f>ROUND((B28*5350+#REF!/4)/1000,0)*1000</f>
        <v>5325000</v>
      </c>
      <c r="C59" s="9">
        <f>ROUND((C28*5350+$M$51/4*B28+#REF!/4)/1000,0)*1000</f>
        <v>7397000</v>
      </c>
      <c r="D59" s="9">
        <f>ROUND((D28*5350+$M$51/4*(B28+C28)+#REF!/4)/1000,0)*1000</f>
        <v>9153000</v>
      </c>
      <c r="E59" s="10">
        <f>ROUND((E28*5350+$M$51/4*(B28+C28+D28)+#REF!/4)/1000,0)*1000</f>
        <v>10689000</v>
      </c>
      <c r="F59" s="8">
        <f t="shared" si="2"/>
        <v>2160000</v>
      </c>
      <c r="G59" s="9">
        <f t="shared" si="2"/>
        <v>2475000</v>
      </c>
      <c r="H59" s="9">
        <f t="shared" si="2"/>
        <v>2925000</v>
      </c>
      <c r="I59" s="10">
        <f t="shared" si="2"/>
        <v>3240000</v>
      </c>
      <c r="J59" s="8">
        <f>J28*80000+#REF!/4</f>
        <v>4540000</v>
      </c>
      <c r="K59" s="8">
        <f>ROUND(K28*80000/80000,0)*80000+#REF!/4</f>
        <v>5420000</v>
      </c>
      <c r="L59" s="8">
        <f>L28*80000+#REF!/4</f>
        <v>6380000</v>
      </c>
      <c r="M59" s="8">
        <f>M28*80000+#REF!/4</f>
        <v>7260000</v>
      </c>
    </row>
    <row r="60" spans="1:13" s="1" customFormat="1" ht="15">
      <c r="A60" s="18" t="s">
        <v>28</v>
      </c>
      <c r="B60" s="19">
        <f>ROUND((B29*5350+#REF!/4)/1000,0)*1000</f>
        <v>2131000</v>
      </c>
      <c r="C60" s="9">
        <f>ROUND((C29*5350+$M$51/4*B29+#REF!/4)/1000,0)*1000</f>
        <v>2939000</v>
      </c>
      <c r="D60" s="9">
        <f>ROUND((D29*5350+$M$51/4*(B29+C29)+#REF!/4)/1000,0)*1000</f>
        <v>3662000</v>
      </c>
      <c r="E60" s="10">
        <f>ROUND((E29*5350+$M$51/4*(B29+C29+D29)+#REF!/4)/1000,0)*1000</f>
        <v>4298000</v>
      </c>
      <c r="F60" s="8">
        <f t="shared" si="2"/>
        <v>765000</v>
      </c>
      <c r="G60" s="9">
        <f t="shared" si="2"/>
        <v>855000</v>
      </c>
      <c r="H60" s="9">
        <f t="shared" si="2"/>
        <v>990000</v>
      </c>
      <c r="I60" s="10">
        <f t="shared" si="2"/>
        <v>1125000</v>
      </c>
      <c r="J60" s="8">
        <f>J29*80000+#REF!/4</f>
        <v>2260000</v>
      </c>
      <c r="K60" s="8">
        <f>ROUND(K29*80000/80000,0)*80000+#REF!/4</f>
        <v>2660000</v>
      </c>
      <c r="L60" s="8">
        <f>L29*80000+#REF!/4</f>
        <v>3140000</v>
      </c>
      <c r="M60" s="8">
        <f>M29*80000+#REF!/4</f>
        <v>3540000</v>
      </c>
    </row>
    <row r="61" spans="1:13" s="1" customFormat="1" ht="15">
      <c r="A61" s="18" t="s">
        <v>29</v>
      </c>
      <c r="B61" s="19">
        <f>ROUND((B30*5350+#REF!/4)/1000,0)*1000</f>
        <v>16009000</v>
      </c>
      <c r="C61" s="9">
        <f>ROUND((C30*5350+$M$51/4*B30+#REF!/4)/1000,0)*1000</f>
        <v>22279000</v>
      </c>
      <c r="D61" s="9">
        <f>ROUND((D30*5350+$M$51/4*(B30+C30)+#REF!/4)/1000,0)*1000</f>
        <v>27710000</v>
      </c>
      <c r="E61" s="10">
        <f>ROUND((E30*5350+$M$51/4*(B30+C30+D30)+#REF!/4)/1000,0)*1000</f>
        <v>32324000</v>
      </c>
      <c r="F61" s="8">
        <f t="shared" si="2"/>
        <v>405000</v>
      </c>
      <c r="G61" s="9">
        <f t="shared" si="2"/>
        <v>450000</v>
      </c>
      <c r="H61" s="9">
        <f t="shared" si="2"/>
        <v>540000</v>
      </c>
      <c r="I61" s="10">
        <f t="shared" si="2"/>
        <v>630000</v>
      </c>
      <c r="J61" s="8">
        <f>J30*80000+#REF!/4</f>
        <v>1620000</v>
      </c>
      <c r="K61" s="8">
        <f>ROUND(K30*80000/80000,0)*80000+#REF!/4</f>
        <v>1940000</v>
      </c>
      <c r="L61" s="8">
        <f>L30*80000+#REF!/4</f>
        <v>2180000</v>
      </c>
      <c r="M61" s="8">
        <f>M30*80000+#REF!/4</f>
        <v>2500000</v>
      </c>
    </row>
    <row r="62" spans="1:13" s="1" customFormat="1" ht="15.75" thickBot="1">
      <c r="A62" s="20" t="s">
        <v>30</v>
      </c>
      <c r="B62" s="19">
        <f>ROUND((B31*5350+#REF!/4)/1000,0)*1000</f>
        <v>444625000</v>
      </c>
      <c r="C62" s="9">
        <f>ROUND((C31*5350+$M$51/4*B31+#REF!/4)/1000,0)*1000</f>
        <v>613733000</v>
      </c>
      <c r="D62" s="9">
        <f>ROUND((D31*5350+$M$51/4*(B31+C31)+#REF!/4)/1000,0)*1000</f>
        <v>767919000</v>
      </c>
      <c r="E62" s="10">
        <f>ROUND((E31*5350+$M$51/4*(B31+C31+D31)+#REF!/4)/1000,0)*1000</f>
        <v>897383000</v>
      </c>
      <c r="F62" s="16">
        <f t="shared" si="2"/>
        <v>44982000</v>
      </c>
      <c r="G62" s="21">
        <f t="shared" si="2"/>
        <v>51912000</v>
      </c>
      <c r="H62" s="21">
        <f t="shared" si="2"/>
        <v>60642000</v>
      </c>
      <c r="I62" s="22">
        <f t="shared" si="2"/>
        <v>67572000</v>
      </c>
      <c r="J62" s="8">
        <f>J31*80000+#REF!/4</f>
        <v>203840000</v>
      </c>
      <c r="K62" s="8">
        <f>ROUND(K31*80000/80000,0)*80000+#REF!/4</f>
        <v>243840000</v>
      </c>
      <c r="L62" s="8">
        <f>L31*80000+#REF!/4</f>
        <v>283840000</v>
      </c>
      <c r="M62" s="8">
        <f>M31*80000+#REF!/4</f>
        <v>323840000</v>
      </c>
    </row>
    <row r="63" spans="2:14" s="1" customFormat="1" ht="15">
      <c r="B63" s="46">
        <f>SUM(B62:E62)/10000000</f>
        <v>272.366</v>
      </c>
      <c r="C63" s="46"/>
      <c r="D63" s="46"/>
      <c r="E63" s="46"/>
      <c r="F63" s="46">
        <f>SUM(F62:I62)/10000000</f>
        <v>22.5108</v>
      </c>
      <c r="G63" s="46"/>
      <c r="H63" s="46"/>
      <c r="I63" s="46"/>
      <c r="J63" s="46">
        <f>SUM(J62:M62)/10000000</f>
        <v>105.536</v>
      </c>
      <c r="K63" s="46"/>
      <c r="L63" s="46"/>
      <c r="M63" s="46"/>
      <c r="N63" s="1">
        <f>SUM(B62:M62)/10000000</f>
        <v>400.4128</v>
      </c>
    </row>
  </sheetData>
  <sheetProtection/>
  <mergeCells count="10">
    <mergeCell ref="B63:E63"/>
    <mergeCell ref="F63:I63"/>
    <mergeCell ref="J63:M63"/>
    <mergeCell ref="A2:E2"/>
    <mergeCell ref="B4:E4"/>
    <mergeCell ref="F4:I4"/>
    <mergeCell ref="J4:M4"/>
    <mergeCell ref="B35:E35"/>
    <mergeCell ref="F35:I35"/>
    <mergeCell ref="J35:M35"/>
  </mergeCells>
  <printOptions/>
  <pageMargins left="0.17" right="0.18" top="0.17" bottom="0.2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K45" sqref="K45"/>
    </sheetView>
  </sheetViews>
  <sheetFormatPr defaultColWidth="9.140625" defaultRowHeight="15"/>
  <cols>
    <col min="2" max="2" width="12.140625" style="0" bestFit="1" customWidth="1"/>
    <col min="3" max="3" width="17.421875" style="0" bestFit="1" customWidth="1"/>
    <col min="4" max="4" width="12.00390625" style="0" customWidth="1"/>
    <col min="5" max="5" width="10.7109375" style="0" customWidth="1"/>
    <col min="6" max="6" width="10.57421875" style="0" customWidth="1"/>
    <col min="7" max="7" width="11.00390625" style="0" customWidth="1"/>
    <col min="8" max="8" width="12.140625" style="0" bestFit="1" customWidth="1"/>
    <col min="9" max="9" width="10.28125" style="0" customWidth="1"/>
    <col min="10" max="10" width="12.57421875" style="0" customWidth="1"/>
    <col min="11" max="11" width="18.28125" style="0" bestFit="1" customWidth="1"/>
    <col min="12" max="13" width="15.7109375" style="0" bestFit="1" customWidth="1"/>
    <col min="14" max="14" width="21.8515625" style="0" bestFit="1" customWidth="1"/>
    <col min="15" max="16" width="20.140625" style="0" bestFit="1" customWidth="1"/>
  </cols>
  <sheetData>
    <row r="1" ht="31.5">
      <c r="A1" s="32" t="s">
        <v>65</v>
      </c>
    </row>
    <row r="2" ht="26.25">
      <c r="A2" s="24" t="s">
        <v>39</v>
      </c>
    </row>
    <row r="4" spans="1:10" ht="63.75" customHeight="1">
      <c r="A4" s="60" t="s">
        <v>40</v>
      </c>
      <c r="B4" s="60" t="s">
        <v>4</v>
      </c>
      <c r="C4" s="60" t="s">
        <v>41</v>
      </c>
      <c r="D4" s="60" t="s">
        <v>42</v>
      </c>
      <c r="E4" s="62" t="s">
        <v>43</v>
      </c>
      <c r="F4" s="62"/>
      <c r="G4" s="62" t="s">
        <v>44</v>
      </c>
      <c r="H4" s="62"/>
      <c r="I4" s="62" t="s">
        <v>45</v>
      </c>
      <c r="J4" s="62"/>
    </row>
    <row r="5" spans="1:10" ht="12.75" customHeight="1">
      <c r="A5" s="61"/>
      <c r="B5" s="61"/>
      <c r="C5" s="61"/>
      <c r="D5" s="61"/>
      <c r="E5" s="25" t="s">
        <v>46</v>
      </c>
      <c r="F5" s="25" t="s">
        <v>47</v>
      </c>
      <c r="G5" s="25" t="s">
        <v>46</v>
      </c>
      <c r="H5" s="25" t="s">
        <v>47</v>
      </c>
      <c r="I5" s="25" t="s">
        <v>46</v>
      </c>
      <c r="J5" s="25" t="s">
        <v>47</v>
      </c>
    </row>
    <row r="6" spans="1:10" ht="15">
      <c r="A6" s="26">
        <v>1</v>
      </c>
      <c r="B6" s="57"/>
      <c r="C6" s="26" t="s">
        <v>48</v>
      </c>
      <c r="D6" s="26" t="s">
        <v>0</v>
      </c>
      <c r="E6" s="26"/>
      <c r="F6" s="26"/>
      <c r="G6" s="26"/>
      <c r="H6" s="26"/>
      <c r="I6" s="26"/>
      <c r="J6" s="26"/>
    </row>
    <row r="7" spans="1:10" ht="15">
      <c r="A7" s="26">
        <v>2</v>
      </c>
      <c r="B7" s="58"/>
      <c r="C7" s="26" t="s">
        <v>48</v>
      </c>
      <c r="D7" s="26" t="s">
        <v>1</v>
      </c>
      <c r="E7" s="26"/>
      <c r="F7" s="26"/>
      <c r="G7" s="26"/>
      <c r="H7" s="26"/>
      <c r="I7" s="26"/>
      <c r="J7" s="26"/>
    </row>
    <row r="8" spans="1:10" ht="15">
      <c r="A8" s="26">
        <v>3</v>
      </c>
      <c r="B8" s="58"/>
      <c r="C8" s="26" t="s">
        <v>48</v>
      </c>
      <c r="D8" s="26" t="s">
        <v>2</v>
      </c>
      <c r="E8" s="26"/>
      <c r="F8" s="26"/>
      <c r="G8" s="26"/>
      <c r="H8" s="26"/>
      <c r="I8" s="26"/>
      <c r="J8" s="26"/>
    </row>
    <row r="9" spans="1:10" ht="15">
      <c r="A9" s="26">
        <v>4</v>
      </c>
      <c r="B9" s="59"/>
      <c r="C9" s="26" t="s">
        <v>48</v>
      </c>
      <c r="D9" s="27" t="s">
        <v>3</v>
      </c>
      <c r="E9" s="26"/>
      <c r="F9" s="26"/>
      <c r="G9" s="26"/>
      <c r="H9" s="26"/>
      <c r="I9" s="26"/>
      <c r="J9" s="26"/>
    </row>
    <row r="10" spans="1:22" ht="15">
      <c r="A10" s="28"/>
      <c r="B10" s="29"/>
      <c r="C10" s="28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6.25">
      <c r="A11" s="24" t="s">
        <v>49</v>
      </c>
      <c r="B11" s="29"/>
      <c r="C11" s="28"/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5">
      <c r="A12" s="28"/>
      <c r="B12" s="29"/>
      <c r="C12" s="28"/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19" ht="69" customHeight="1">
      <c r="A13" s="60" t="s">
        <v>40</v>
      </c>
      <c r="B13" s="60" t="s">
        <v>4</v>
      </c>
      <c r="C13" s="60" t="s">
        <v>41</v>
      </c>
      <c r="D13" s="60" t="s">
        <v>42</v>
      </c>
      <c r="E13" s="62" t="s">
        <v>50</v>
      </c>
      <c r="F13" s="62"/>
      <c r="G13" s="62" t="s">
        <v>51</v>
      </c>
      <c r="H13" s="62"/>
      <c r="I13" s="62" t="s">
        <v>52</v>
      </c>
      <c r="J13" s="62"/>
      <c r="K13" s="67" t="s">
        <v>53</v>
      </c>
      <c r="L13" s="67" t="s">
        <v>54</v>
      </c>
      <c r="M13" s="67" t="s">
        <v>55</v>
      </c>
      <c r="N13" s="67" t="s">
        <v>56</v>
      </c>
      <c r="O13" s="67" t="s">
        <v>57</v>
      </c>
      <c r="P13" s="67" t="s">
        <v>58</v>
      </c>
      <c r="Q13" s="28"/>
      <c r="R13" s="28"/>
      <c r="S13" s="28"/>
    </row>
    <row r="14" spans="1:19" ht="39">
      <c r="A14" s="61"/>
      <c r="B14" s="61"/>
      <c r="C14" s="61"/>
      <c r="D14" s="61"/>
      <c r="E14" s="31" t="s">
        <v>59</v>
      </c>
      <c r="F14" s="31" t="s">
        <v>60</v>
      </c>
      <c r="G14" s="31" t="s">
        <v>59</v>
      </c>
      <c r="H14" s="31" t="s">
        <v>60</v>
      </c>
      <c r="I14" s="31" t="s">
        <v>59</v>
      </c>
      <c r="J14" s="31" t="s">
        <v>60</v>
      </c>
      <c r="K14" s="68"/>
      <c r="L14" s="68"/>
      <c r="M14" s="68"/>
      <c r="N14" s="68"/>
      <c r="O14" s="68"/>
      <c r="P14" s="68"/>
      <c r="Q14" s="28"/>
      <c r="R14" s="28"/>
      <c r="S14" s="28"/>
    </row>
    <row r="15" spans="1:19" ht="15">
      <c r="A15" s="26">
        <v>1</v>
      </c>
      <c r="B15" s="57"/>
      <c r="C15" s="26" t="s">
        <v>48</v>
      </c>
      <c r="D15" s="26" t="s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8"/>
      <c r="R15" s="28"/>
      <c r="S15" s="28"/>
    </row>
    <row r="16" spans="1:19" ht="15">
      <c r="A16" s="26">
        <v>2</v>
      </c>
      <c r="B16" s="58"/>
      <c r="C16" s="26" t="s">
        <v>48</v>
      </c>
      <c r="D16" s="26" t="s">
        <v>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28"/>
      <c r="S16" s="28"/>
    </row>
    <row r="17" spans="1:19" ht="15">
      <c r="A17" s="26">
        <v>3</v>
      </c>
      <c r="B17" s="58"/>
      <c r="C17" s="26" t="s">
        <v>48</v>
      </c>
      <c r="D17" s="26" t="s">
        <v>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8"/>
      <c r="R17" s="28"/>
      <c r="S17" s="28"/>
    </row>
    <row r="18" spans="1:20" ht="15">
      <c r="A18" s="26">
        <v>4</v>
      </c>
      <c r="B18" s="59"/>
      <c r="C18" s="26" t="s">
        <v>48</v>
      </c>
      <c r="D18" s="27" t="s">
        <v>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8"/>
      <c r="R18" s="28"/>
      <c r="S18" s="28"/>
      <c r="T18" s="28"/>
    </row>
    <row r="19" spans="1:22" ht="15">
      <c r="A19" s="28"/>
      <c r="B19" s="29"/>
      <c r="C19" s="28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ht="26.25">
      <c r="A20" s="24" t="s">
        <v>66</v>
      </c>
    </row>
    <row r="21" spans="1:11" ht="53.25" customHeight="1">
      <c r="A21" s="60" t="s">
        <v>40</v>
      </c>
      <c r="B21" s="60" t="s">
        <v>4</v>
      </c>
      <c r="C21" s="60" t="s">
        <v>41</v>
      </c>
      <c r="D21" s="60" t="s">
        <v>42</v>
      </c>
      <c r="E21" s="60" t="s">
        <v>61</v>
      </c>
      <c r="F21" s="62" t="s">
        <v>62</v>
      </c>
      <c r="G21" s="62"/>
      <c r="H21" s="62" t="s">
        <v>63</v>
      </c>
      <c r="I21" s="62"/>
      <c r="J21" s="62" t="s">
        <v>64</v>
      </c>
      <c r="K21" s="62"/>
    </row>
    <row r="22" spans="1:11" ht="12.75" customHeight="1">
      <c r="A22" s="61"/>
      <c r="B22" s="61"/>
      <c r="C22" s="61"/>
      <c r="D22" s="61"/>
      <c r="E22" s="61"/>
      <c r="F22" s="25" t="s">
        <v>46</v>
      </c>
      <c r="G22" s="25" t="s">
        <v>47</v>
      </c>
      <c r="H22" s="25" t="s">
        <v>46</v>
      </c>
      <c r="I22" s="25" t="s">
        <v>47</v>
      </c>
      <c r="J22" s="25" t="s">
        <v>46</v>
      </c>
      <c r="K22" s="25" t="s">
        <v>47</v>
      </c>
    </row>
    <row r="23" spans="1:11" ht="15">
      <c r="A23" s="26">
        <v>1</v>
      </c>
      <c r="B23" s="57"/>
      <c r="C23" s="26" t="s">
        <v>48</v>
      </c>
      <c r="D23" s="57" t="s">
        <v>0</v>
      </c>
      <c r="E23" s="26"/>
      <c r="F23" s="57"/>
      <c r="G23" s="26"/>
      <c r="H23" s="57"/>
      <c r="I23" s="26"/>
      <c r="J23" s="57"/>
      <c r="K23" s="26"/>
    </row>
    <row r="24" spans="1:11" ht="15">
      <c r="A24" s="26">
        <v>2</v>
      </c>
      <c r="B24" s="58"/>
      <c r="C24" s="26" t="s">
        <v>48</v>
      </c>
      <c r="D24" s="58"/>
      <c r="E24" s="26"/>
      <c r="F24" s="58"/>
      <c r="G24" s="26"/>
      <c r="H24" s="58"/>
      <c r="I24" s="26"/>
      <c r="J24" s="58"/>
      <c r="K24" s="26"/>
    </row>
    <row r="25" spans="1:11" ht="15">
      <c r="A25" s="26">
        <v>3</v>
      </c>
      <c r="B25" s="58"/>
      <c r="C25" s="26" t="s">
        <v>48</v>
      </c>
      <c r="D25" s="59"/>
      <c r="E25" s="26"/>
      <c r="F25" s="59"/>
      <c r="G25" s="26"/>
      <c r="H25" s="59"/>
      <c r="I25" s="26"/>
      <c r="J25" s="59"/>
      <c r="K25" s="26"/>
    </row>
    <row r="26" spans="1:11" ht="15">
      <c r="A26" s="26">
        <v>4</v>
      </c>
      <c r="B26" s="58"/>
      <c r="C26" s="26" t="s">
        <v>48</v>
      </c>
      <c r="D26" s="57" t="s">
        <v>1</v>
      </c>
      <c r="E26" s="26"/>
      <c r="F26" s="57"/>
      <c r="G26" s="26"/>
      <c r="H26" s="57"/>
      <c r="I26" s="26"/>
      <c r="J26" s="57"/>
      <c r="K26" s="26"/>
    </row>
    <row r="27" spans="1:11" ht="15">
      <c r="A27" s="26">
        <v>5</v>
      </c>
      <c r="B27" s="58"/>
      <c r="C27" s="26" t="s">
        <v>48</v>
      </c>
      <c r="D27" s="58"/>
      <c r="E27" s="26"/>
      <c r="F27" s="58"/>
      <c r="G27" s="26"/>
      <c r="H27" s="58"/>
      <c r="I27" s="26"/>
      <c r="J27" s="58"/>
      <c r="K27" s="26"/>
    </row>
    <row r="28" spans="1:11" ht="15">
      <c r="A28" s="26">
        <v>6</v>
      </c>
      <c r="B28" s="58"/>
      <c r="C28" s="26" t="s">
        <v>48</v>
      </c>
      <c r="D28" s="59"/>
      <c r="E28" s="26"/>
      <c r="F28" s="59"/>
      <c r="G28" s="26"/>
      <c r="H28" s="59"/>
      <c r="I28" s="26"/>
      <c r="J28" s="59"/>
      <c r="K28" s="26"/>
    </row>
    <row r="29" spans="1:11" ht="15">
      <c r="A29" s="26">
        <v>7</v>
      </c>
      <c r="B29" s="58"/>
      <c r="C29" s="26" t="s">
        <v>48</v>
      </c>
      <c r="D29" s="57" t="s">
        <v>2</v>
      </c>
      <c r="E29" s="26"/>
      <c r="F29" s="57"/>
      <c r="G29" s="26"/>
      <c r="H29" s="57"/>
      <c r="I29" s="26"/>
      <c r="J29" s="57"/>
      <c r="K29" s="26"/>
    </row>
    <row r="30" spans="1:11" ht="15">
      <c r="A30" s="26">
        <v>8</v>
      </c>
      <c r="B30" s="58"/>
      <c r="C30" s="26" t="s">
        <v>48</v>
      </c>
      <c r="D30" s="58"/>
      <c r="E30" s="26"/>
      <c r="F30" s="58"/>
      <c r="G30" s="26"/>
      <c r="H30" s="58"/>
      <c r="I30" s="26"/>
      <c r="J30" s="58"/>
      <c r="K30" s="26"/>
    </row>
    <row r="31" spans="1:11" ht="15">
      <c r="A31" s="26">
        <v>9</v>
      </c>
      <c r="B31" s="58"/>
      <c r="C31" s="26" t="s">
        <v>48</v>
      </c>
      <c r="D31" s="59"/>
      <c r="E31" s="26"/>
      <c r="F31" s="59"/>
      <c r="G31" s="26"/>
      <c r="H31" s="59"/>
      <c r="I31" s="26"/>
      <c r="J31" s="59"/>
      <c r="K31" s="26"/>
    </row>
    <row r="32" spans="1:11" ht="15">
      <c r="A32" s="26">
        <v>10</v>
      </c>
      <c r="B32" s="58"/>
      <c r="C32" s="26" t="s">
        <v>48</v>
      </c>
      <c r="D32" s="57" t="s">
        <v>3</v>
      </c>
      <c r="E32" s="26"/>
      <c r="F32" s="57"/>
      <c r="G32" s="26"/>
      <c r="H32" s="57"/>
      <c r="I32" s="26"/>
      <c r="J32" s="57"/>
      <c r="K32" s="26"/>
    </row>
    <row r="33" spans="1:11" ht="15">
      <c r="A33" s="26">
        <v>11</v>
      </c>
      <c r="B33" s="58"/>
      <c r="C33" s="26" t="s">
        <v>48</v>
      </c>
      <c r="D33" s="58"/>
      <c r="E33" s="26"/>
      <c r="F33" s="58"/>
      <c r="G33" s="26"/>
      <c r="H33" s="58"/>
      <c r="I33" s="26"/>
      <c r="J33" s="58"/>
      <c r="K33" s="26"/>
    </row>
    <row r="34" spans="1:11" ht="15">
      <c r="A34" s="26">
        <v>12</v>
      </c>
      <c r="B34" s="59"/>
      <c r="C34" s="26" t="s">
        <v>48</v>
      </c>
      <c r="D34" s="59"/>
      <c r="E34" s="26"/>
      <c r="F34" s="59"/>
      <c r="G34" s="26"/>
      <c r="H34" s="59"/>
      <c r="I34" s="26"/>
      <c r="J34" s="59"/>
      <c r="K34" s="26"/>
    </row>
    <row r="36" ht="27" thickBot="1">
      <c r="A36" s="24" t="s">
        <v>67</v>
      </c>
    </row>
    <row r="37" spans="1:11" ht="37.5" customHeight="1">
      <c r="A37" s="34"/>
      <c r="B37" s="64" t="s">
        <v>68</v>
      </c>
      <c r="C37" s="63" t="s">
        <v>74</v>
      </c>
      <c r="D37" s="63"/>
      <c r="E37" s="63"/>
      <c r="F37" s="63" t="s">
        <v>73</v>
      </c>
      <c r="G37" s="63"/>
      <c r="H37" s="63"/>
      <c r="I37" s="63" t="s">
        <v>72</v>
      </c>
      <c r="J37" s="63"/>
      <c r="K37" s="66"/>
    </row>
    <row r="38" spans="1:11" ht="45.75" thickBot="1">
      <c r="A38" s="34"/>
      <c r="B38" s="65"/>
      <c r="C38" s="37" t="s">
        <v>69</v>
      </c>
      <c r="D38" s="37" t="s">
        <v>70</v>
      </c>
      <c r="E38" s="37" t="s">
        <v>71</v>
      </c>
      <c r="F38" s="37" t="s">
        <v>69</v>
      </c>
      <c r="G38" s="37" t="s">
        <v>70</v>
      </c>
      <c r="H38" s="37" t="s">
        <v>71</v>
      </c>
      <c r="I38" s="37" t="s">
        <v>69</v>
      </c>
      <c r="J38" s="37" t="s">
        <v>70</v>
      </c>
      <c r="K38" s="38" t="s">
        <v>71</v>
      </c>
    </row>
    <row r="39" spans="1:11" ht="15">
      <c r="A39" s="34"/>
      <c r="B39" s="39"/>
      <c r="C39" s="36"/>
      <c r="D39" s="36"/>
      <c r="E39" s="36"/>
      <c r="F39" s="36"/>
      <c r="G39" s="36"/>
      <c r="H39" s="36"/>
      <c r="I39" s="36"/>
      <c r="J39" s="36"/>
      <c r="K39" s="40"/>
    </row>
    <row r="40" spans="1:11" ht="15">
      <c r="A40" s="34"/>
      <c r="B40" s="41"/>
      <c r="C40" s="35"/>
      <c r="D40" s="35"/>
      <c r="E40" s="35"/>
      <c r="F40" s="35"/>
      <c r="G40" s="35"/>
      <c r="H40" s="35"/>
      <c r="I40" s="35"/>
      <c r="J40" s="35"/>
      <c r="K40" s="42"/>
    </row>
    <row r="41" spans="1:11" ht="15.75" thickBot="1">
      <c r="A41" s="34"/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1:1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sheetProtection/>
  <mergeCells count="51">
    <mergeCell ref="I37:K37"/>
    <mergeCell ref="P13:P14"/>
    <mergeCell ref="K13:K14"/>
    <mergeCell ref="L13:L14"/>
    <mergeCell ref="M13:M14"/>
    <mergeCell ref="N13:N14"/>
    <mergeCell ref="O13:O14"/>
    <mergeCell ref="H21:I21"/>
    <mergeCell ref="J21:K21"/>
    <mergeCell ref="E4:F4"/>
    <mergeCell ref="G4:H4"/>
    <mergeCell ref="C37:E37"/>
    <mergeCell ref="B37:B38"/>
    <mergeCell ref="F37:H37"/>
    <mergeCell ref="B15:B18"/>
    <mergeCell ref="B23:B34"/>
    <mergeCell ref="D23:D25"/>
    <mergeCell ref="F23:F25"/>
    <mergeCell ref="A4:A5"/>
    <mergeCell ref="B4:B5"/>
    <mergeCell ref="C4:C5"/>
    <mergeCell ref="D4:D5"/>
    <mergeCell ref="F21:G21"/>
    <mergeCell ref="I4:J4"/>
    <mergeCell ref="B6:B9"/>
    <mergeCell ref="A13:A14"/>
    <mergeCell ref="B13:B14"/>
    <mergeCell ref="C13:C14"/>
    <mergeCell ref="D13:D14"/>
    <mergeCell ref="E13:F13"/>
    <mergeCell ref="G13:H13"/>
    <mergeCell ref="I13:J13"/>
    <mergeCell ref="E21:E22"/>
    <mergeCell ref="A21:A22"/>
    <mergeCell ref="B21:B22"/>
    <mergeCell ref="C21:C22"/>
    <mergeCell ref="D21:D22"/>
    <mergeCell ref="H23:H25"/>
    <mergeCell ref="J23:J25"/>
    <mergeCell ref="D26:D28"/>
    <mergeCell ref="F26:F28"/>
    <mergeCell ref="H26:H28"/>
    <mergeCell ref="J26:J28"/>
    <mergeCell ref="D29:D31"/>
    <mergeCell ref="F29:F31"/>
    <mergeCell ref="H29:H31"/>
    <mergeCell ref="J29:J31"/>
    <mergeCell ref="D32:D34"/>
    <mergeCell ref="F32:F34"/>
    <mergeCell ref="H32:H34"/>
    <mergeCell ref="J32:J34"/>
  </mergeCells>
  <printOptions/>
  <pageMargins left="0.25" right="0.22" top="0.3" bottom="0.32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2011-04-29T10:15:11Z</cp:lastPrinted>
  <dcterms:created xsi:type="dcterms:W3CDTF">2011-04-29T09:27:52Z</dcterms:created>
  <dcterms:modified xsi:type="dcterms:W3CDTF">2011-05-03T05:51:34Z</dcterms:modified>
  <cp:category/>
  <cp:version/>
  <cp:contentType/>
  <cp:contentStatus/>
</cp:coreProperties>
</file>